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 NGUYEN MINH TAM\. 10-7-2023\"/>
    </mc:Choice>
  </mc:AlternateContent>
  <bookViews>
    <workbookView xWindow="0" yWindow="0" windowWidth="19200" windowHeight="11475" tabRatio="392" firstSheet="6" activeTab="6"/>
  </bookViews>
  <sheets>
    <sheet name="DS HTX năm 2018" sheetId="10" state="hidden" r:id="rId1"/>
    <sheet name="foxz" sheetId="35" state="veryHidden" r:id="rId2"/>
    <sheet name="Kangatang" sheetId="36" state="veryHidden" r:id=""/>
    <sheet name="Kangatang_2" sheetId="37" state="veryHidden" r:id=""/>
    <sheet name="Kangatang_3" sheetId="38" state="veryHidden" r:id=""/>
    <sheet name="Kangatang_4" sheetId="39" state="veryHidden" r:id=""/>
    <sheet name="MAU KEM THEO" sheetId="26" r:id="rId3"/>
    <sheet name="DS HTX 2018 (BC BCH 2018)" sheetId="13" state="hidden" r:id="rId4"/>
    <sheet name="DS xã, phường, thị trấn" sheetId="7" state="hidden" r:id="rId5"/>
    <sheet name="rà soát năm 2018" sheetId="15" state="hidden" r:id="rId6"/>
    <sheet name="DS TL mới 2018" sheetId="16" state="hidden" r:id="rId7"/>
    <sheet name="Sheet1" sheetId="34" state="hidden" r:id="rId8"/>
    <sheet name="Sheet4" sheetId="33" state="hidden" r:id="rId9"/>
  </sheets>
  <definedNames>
    <definedName name="_xlnm._FilterDatabase" localSheetId="7" hidden="1">'DS HTX 2018 (BC BCH 2018)'!$A$8:$Y$202</definedName>
    <definedName name="_xlnm._FilterDatabase" localSheetId="0" hidden="1">'DS HTX năm 2018'!$A$8:$AC$215</definedName>
  </definedNames>
  <calcPr calcId="162913"/>
</workbook>
</file>

<file path=xl/calcChain.xml><?xml version="1.0" encoding="utf-8"?>
<calcChain xmlns="http://schemas.openxmlformats.org/spreadsheetml/2006/main">
  <c r="H32" i="26" l="1"/>
  <c r="G32" i="26"/>
  <c r="F32" i="26"/>
  <c r="M203" i="13"/>
  <c r="O203" i="13"/>
  <c r="P203" i="13"/>
  <c r="N203" i="13"/>
  <c r="N5" i="13"/>
  <c r="I33" i="16"/>
  <c r="H33" i="16"/>
  <c r="F32" i="16"/>
  <c r="F31" i="16"/>
  <c r="F30" i="16"/>
  <c r="F29" i="16"/>
  <c r="F28" i="16"/>
  <c r="F27" i="16"/>
  <c r="F26" i="16"/>
  <c r="F25" i="16"/>
  <c r="F24" i="16"/>
  <c r="F23" i="16"/>
  <c r="F22" i="16"/>
  <c r="F21" i="16"/>
  <c r="F20" i="16"/>
  <c r="F19" i="16"/>
  <c r="F18" i="16"/>
  <c r="F17" i="16"/>
  <c r="F16" i="16"/>
  <c r="F15" i="16"/>
  <c r="F14" i="16"/>
  <c r="F13" i="16"/>
  <c r="F11" i="15"/>
  <c r="F12" i="15"/>
  <c r="F13" i="15"/>
  <c r="F14" i="15"/>
  <c r="F15" i="15"/>
  <c r="F16" i="15"/>
  <c r="F17" i="15"/>
  <c r="F10" i="15"/>
  <c r="P18" i="15"/>
  <c r="O18" i="15"/>
  <c r="M18" i="15"/>
  <c r="L18" i="15"/>
  <c r="K18" i="15"/>
  <c r="J18" i="15"/>
  <c r="I18" i="15"/>
  <c r="H18" i="15"/>
  <c r="G18" i="15"/>
  <c r="E18" i="15"/>
  <c r="D18" i="15"/>
  <c r="C18" i="15"/>
  <c r="N17" i="15"/>
  <c r="N16" i="15"/>
  <c r="N15" i="15"/>
  <c r="N14" i="15"/>
  <c r="N13" i="15"/>
  <c r="N12" i="15"/>
  <c r="N11" i="15"/>
  <c r="N10" i="15"/>
  <c r="G7" i="10"/>
  <c r="S217" i="10"/>
  <c r="T217" i="10"/>
  <c r="U217" i="10"/>
  <c r="R217" i="10"/>
  <c r="AK47" i="10"/>
  <c r="AJ47" i="10"/>
  <c r="AJ46" i="10"/>
  <c r="F18" i="15"/>
  <c r="N18" i="15"/>
  <c r="S218" i="10"/>
  <c r="U220" i="10"/>
  <c r="A47" i="13"/>
  <c r="B47" i="13"/>
  <c r="C47" i="13"/>
  <c r="D47" i="13"/>
  <c r="E47" i="13"/>
  <c r="A50" i="13"/>
  <c r="B50" i="13"/>
  <c r="C50" i="13"/>
  <c r="D50" i="13"/>
  <c r="E50" i="13"/>
  <c r="A51" i="13"/>
  <c r="B51" i="13"/>
  <c r="C51" i="13"/>
  <c r="D51" i="13"/>
  <c r="E51" i="13"/>
  <c r="A53" i="13"/>
  <c r="B53" i="13"/>
  <c r="C53" i="13"/>
  <c r="D53" i="13"/>
  <c r="E53" i="13"/>
  <c r="A52" i="13"/>
  <c r="B52" i="13"/>
  <c r="C52" i="13"/>
  <c r="D52" i="13"/>
  <c r="E52" i="13"/>
  <c r="R220" i="10"/>
  <c r="S220" i="10"/>
  <c r="T220" i="10"/>
  <c r="E203" i="13"/>
  <c r="D203" i="13"/>
  <c r="C203" i="13"/>
  <c r="B203" i="13"/>
  <c r="A203" i="13"/>
  <c r="E202" i="13"/>
  <c r="D202" i="13"/>
  <c r="C202" i="13"/>
  <c r="B202" i="13"/>
  <c r="A202" i="13"/>
  <c r="D193" i="13"/>
  <c r="C193" i="13"/>
  <c r="B193" i="13"/>
  <c r="A193" i="13"/>
  <c r="E179" i="13"/>
  <c r="E178" i="13"/>
  <c r="E177" i="13"/>
  <c r="E176" i="13"/>
  <c r="E175" i="13"/>
  <c r="E174" i="13"/>
  <c r="E173" i="13"/>
  <c r="D173" i="13"/>
  <c r="C173" i="13"/>
  <c r="B173" i="13"/>
  <c r="A173" i="13"/>
  <c r="E172" i="13"/>
  <c r="D172" i="13"/>
  <c r="C172" i="13"/>
  <c r="B172" i="13"/>
  <c r="A172" i="13"/>
  <c r="E171" i="13"/>
  <c r="D171" i="13"/>
  <c r="C171" i="13"/>
  <c r="B171" i="13"/>
  <c r="A171" i="13"/>
  <c r="E170" i="13"/>
  <c r="D170" i="13"/>
  <c r="C170" i="13"/>
  <c r="B170" i="13"/>
  <c r="A170" i="13"/>
  <c r="E169" i="13"/>
  <c r="D169" i="13"/>
  <c r="C169" i="13"/>
  <c r="B169" i="13"/>
  <c r="A169" i="13"/>
  <c r="E168" i="13"/>
  <c r="D168" i="13"/>
  <c r="C168" i="13"/>
  <c r="B168" i="13"/>
  <c r="A168" i="13"/>
  <c r="E167" i="13"/>
  <c r="D167" i="13"/>
  <c r="C167" i="13"/>
  <c r="B167" i="13"/>
  <c r="A167" i="13"/>
  <c r="E166" i="13"/>
  <c r="D166" i="13"/>
  <c r="C166" i="13"/>
  <c r="B166" i="13"/>
  <c r="A166" i="13"/>
  <c r="E165" i="13"/>
  <c r="D165" i="13"/>
  <c r="C165" i="13"/>
  <c r="B165" i="13"/>
  <c r="A165" i="13"/>
  <c r="E164" i="13"/>
  <c r="D164" i="13"/>
  <c r="C164" i="13"/>
  <c r="B164" i="13"/>
  <c r="A164" i="13"/>
  <c r="E163" i="13"/>
  <c r="D163" i="13"/>
  <c r="C163" i="13"/>
  <c r="B163" i="13"/>
  <c r="A163" i="13"/>
  <c r="E162" i="13"/>
  <c r="D162" i="13"/>
  <c r="C162" i="13"/>
  <c r="B162" i="13"/>
  <c r="A162" i="13"/>
  <c r="E161" i="13"/>
  <c r="D161" i="13"/>
  <c r="C161" i="13"/>
  <c r="B161" i="13"/>
  <c r="A161" i="13"/>
  <c r="E160" i="13"/>
  <c r="D160" i="13"/>
  <c r="C160" i="13"/>
  <c r="B160" i="13"/>
  <c r="A160" i="13"/>
  <c r="E159" i="13"/>
  <c r="D159" i="13"/>
  <c r="C159" i="13"/>
  <c r="B159" i="13"/>
  <c r="A159" i="13"/>
  <c r="E158" i="13"/>
  <c r="D158" i="13"/>
  <c r="C158" i="13"/>
  <c r="B158" i="13"/>
  <c r="A158" i="13"/>
  <c r="E157" i="13"/>
  <c r="D157" i="13"/>
  <c r="C157" i="13"/>
  <c r="B157" i="13"/>
  <c r="A157" i="13"/>
  <c r="E156" i="13"/>
  <c r="D156" i="13"/>
  <c r="C156" i="13"/>
  <c r="B156" i="13"/>
  <c r="A156" i="13"/>
  <c r="E155" i="13"/>
  <c r="D155" i="13"/>
  <c r="C155" i="13"/>
  <c r="B155" i="13"/>
  <c r="A155" i="13"/>
  <c r="E154" i="13"/>
  <c r="D154" i="13"/>
  <c r="C154" i="13"/>
  <c r="B154" i="13"/>
  <c r="A154" i="13"/>
  <c r="E153" i="13"/>
  <c r="D153" i="13"/>
  <c r="C153" i="13"/>
  <c r="B153" i="13"/>
  <c r="A153" i="13"/>
  <c r="E152" i="13"/>
  <c r="D152" i="13"/>
  <c r="C152" i="13"/>
  <c r="B152" i="13"/>
  <c r="A152" i="13"/>
  <c r="E151" i="13"/>
  <c r="D151" i="13"/>
  <c r="C151" i="13"/>
  <c r="B151" i="13"/>
  <c r="A151" i="13"/>
  <c r="E150" i="13"/>
  <c r="D150" i="13"/>
  <c r="C150" i="13"/>
  <c r="B150" i="13"/>
  <c r="A150" i="13"/>
  <c r="E149" i="13"/>
  <c r="D149" i="13"/>
  <c r="C149" i="13"/>
  <c r="B149" i="13"/>
  <c r="A149" i="13"/>
  <c r="E148" i="13"/>
  <c r="D148" i="13"/>
  <c r="C148" i="13"/>
  <c r="B148" i="13"/>
  <c r="A148" i="13"/>
  <c r="E147" i="13"/>
  <c r="D147" i="13"/>
  <c r="C147" i="13"/>
  <c r="B147" i="13"/>
  <c r="A147" i="13"/>
  <c r="E146" i="13"/>
  <c r="D146" i="13"/>
  <c r="C146" i="13"/>
  <c r="B146" i="13"/>
  <c r="A146" i="13"/>
  <c r="E145" i="13"/>
  <c r="D145" i="13"/>
  <c r="C145" i="13"/>
  <c r="B145" i="13"/>
  <c r="A145" i="13"/>
  <c r="E144" i="13"/>
  <c r="D144" i="13"/>
  <c r="C144" i="13"/>
  <c r="B144" i="13"/>
  <c r="A144" i="13"/>
  <c r="E143" i="13"/>
  <c r="D143" i="13"/>
  <c r="C143" i="13"/>
  <c r="B143" i="13"/>
  <c r="A143" i="13"/>
  <c r="E142" i="13"/>
  <c r="D142" i="13"/>
  <c r="C142" i="13"/>
  <c r="B142" i="13"/>
  <c r="A142" i="13"/>
  <c r="E141" i="13"/>
  <c r="D141" i="13"/>
  <c r="C141" i="13"/>
  <c r="B141" i="13"/>
  <c r="A141" i="13"/>
  <c r="E140" i="13"/>
  <c r="D140" i="13"/>
  <c r="C140" i="13"/>
  <c r="B140" i="13"/>
  <c r="A140" i="13"/>
  <c r="E139" i="13"/>
  <c r="D139" i="13"/>
  <c r="C139" i="13"/>
  <c r="B139" i="13"/>
  <c r="A139" i="13"/>
  <c r="E138" i="13"/>
  <c r="D138" i="13"/>
  <c r="C138" i="13"/>
  <c r="B138" i="13"/>
  <c r="A138" i="13"/>
  <c r="E137" i="13"/>
  <c r="D137" i="13"/>
  <c r="C137" i="13"/>
  <c r="B137" i="13"/>
  <c r="A137" i="13"/>
  <c r="E136" i="13"/>
  <c r="D136" i="13"/>
  <c r="C136" i="13"/>
  <c r="B136" i="13"/>
  <c r="A136" i="13"/>
  <c r="E135" i="13"/>
  <c r="D135" i="13"/>
  <c r="C135" i="13"/>
  <c r="B135" i="13"/>
  <c r="A135" i="13"/>
  <c r="E134" i="13"/>
  <c r="D134" i="13"/>
  <c r="C134" i="13"/>
  <c r="B134" i="13"/>
  <c r="A134" i="13"/>
  <c r="E133" i="13"/>
  <c r="D133" i="13"/>
  <c r="C133" i="13"/>
  <c r="B133" i="13"/>
  <c r="A133" i="13"/>
  <c r="E132" i="13"/>
  <c r="D132" i="13"/>
  <c r="C132" i="13"/>
  <c r="B132" i="13"/>
  <c r="A132" i="13"/>
  <c r="E131" i="13"/>
  <c r="D131" i="13"/>
  <c r="C131" i="13"/>
  <c r="B131" i="13"/>
  <c r="A131" i="13"/>
  <c r="E130" i="13"/>
  <c r="D130" i="13"/>
  <c r="C130" i="13"/>
  <c r="B130" i="13"/>
  <c r="A130" i="13"/>
  <c r="E129" i="13"/>
  <c r="D129" i="13"/>
  <c r="C129" i="13"/>
  <c r="B129" i="13"/>
  <c r="A129" i="13"/>
  <c r="E128" i="13"/>
  <c r="D128" i="13"/>
  <c r="C128" i="13"/>
  <c r="B128" i="13"/>
  <c r="A128" i="13"/>
  <c r="E127" i="13"/>
  <c r="D127" i="13"/>
  <c r="C127" i="13"/>
  <c r="B127" i="13"/>
  <c r="A127" i="13"/>
  <c r="E126" i="13"/>
  <c r="D126" i="13"/>
  <c r="C126" i="13"/>
  <c r="B126" i="13"/>
  <c r="A126" i="13"/>
  <c r="E125" i="13"/>
  <c r="D125" i="13"/>
  <c r="C125" i="13"/>
  <c r="B125" i="13"/>
  <c r="A125" i="13"/>
  <c r="E124" i="13"/>
  <c r="D124" i="13"/>
  <c r="C124" i="13"/>
  <c r="B124" i="13"/>
  <c r="A124" i="13"/>
  <c r="E123" i="13"/>
  <c r="D123" i="13"/>
  <c r="C123" i="13"/>
  <c r="B123" i="13"/>
  <c r="A123" i="13"/>
  <c r="E122" i="13"/>
  <c r="D122" i="13"/>
  <c r="C122" i="13"/>
  <c r="B122" i="13"/>
  <c r="A122" i="13"/>
  <c r="E121" i="13"/>
  <c r="D121" i="13"/>
  <c r="C121" i="13"/>
  <c r="B121" i="13"/>
  <c r="A121" i="13"/>
  <c r="E120" i="13"/>
  <c r="D120" i="13"/>
  <c r="C120" i="13"/>
  <c r="B120" i="13"/>
  <c r="A120" i="13"/>
  <c r="E119" i="13"/>
  <c r="D119" i="13"/>
  <c r="C119" i="13"/>
  <c r="B119" i="13"/>
  <c r="A119" i="13"/>
  <c r="E118" i="13"/>
  <c r="D118" i="13"/>
  <c r="C118" i="13"/>
  <c r="B118" i="13"/>
  <c r="A118" i="13"/>
  <c r="E117" i="13"/>
  <c r="D117" i="13"/>
  <c r="C117" i="13"/>
  <c r="B117" i="13"/>
  <c r="A117" i="13"/>
  <c r="E116" i="13"/>
  <c r="D116" i="13"/>
  <c r="C116" i="13"/>
  <c r="B116" i="13"/>
  <c r="A116" i="13"/>
  <c r="E115" i="13"/>
  <c r="D115" i="13"/>
  <c r="C115" i="13"/>
  <c r="B115" i="13"/>
  <c r="A115" i="13"/>
  <c r="E114" i="13"/>
  <c r="D114" i="13"/>
  <c r="C114" i="13"/>
  <c r="B114" i="13"/>
  <c r="A114" i="13"/>
  <c r="E113" i="13"/>
  <c r="D113" i="13"/>
  <c r="C113" i="13"/>
  <c r="B113" i="13"/>
  <c r="A113" i="13"/>
  <c r="E112" i="13"/>
  <c r="D112" i="13"/>
  <c r="C112" i="13"/>
  <c r="B112" i="13"/>
  <c r="A112" i="13"/>
  <c r="E111" i="13"/>
  <c r="D111" i="13"/>
  <c r="C111" i="13"/>
  <c r="B111" i="13"/>
  <c r="A111" i="13"/>
  <c r="E110" i="13"/>
  <c r="D110" i="13"/>
  <c r="C110" i="13"/>
  <c r="B110" i="13"/>
  <c r="A110" i="13"/>
  <c r="E109" i="13"/>
  <c r="D109" i="13"/>
  <c r="C109" i="13"/>
  <c r="B109" i="13"/>
  <c r="A109" i="13"/>
  <c r="E108" i="13"/>
  <c r="D108" i="13"/>
  <c r="C108" i="13"/>
  <c r="B108" i="13"/>
  <c r="A108" i="13"/>
  <c r="E107" i="13"/>
  <c r="D107" i="13"/>
  <c r="C107" i="13"/>
  <c r="B107" i="13"/>
  <c r="A107" i="13"/>
  <c r="E106" i="13"/>
  <c r="D106" i="13"/>
  <c r="C106" i="13"/>
  <c r="B106" i="13"/>
  <c r="A106" i="13"/>
  <c r="E105" i="13"/>
  <c r="D105" i="13"/>
  <c r="C105" i="13"/>
  <c r="B105" i="13"/>
  <c r="A105" i="13"/>
  <c r="E104" i="13"/>
  <c r="D104" i="13"/>
  <c r="C104" i="13"/>
  <c r="B104" i="13"/>
  <c r="A104" i="13"/>
  <c r="E103" i="13"/>
  <c r="D103" i="13"/>
  <c r="C103" i="13"/>
  <c r="B103" i="13"/>
  <c r="A103" i="13"/>
  <c r="E102" i="13"/>
  <c r="D102" i="13"/>
  <c r="C102" i="13"/>
  <c r="B102" i="13"/>
  <c r="A102" i="13"/>
  <c r="E101" i="13"/>
  <c r="D101" i="13"/>
  <c r="C101" i="13"/>
  <c r="B101" i="13"/>
  <c r="A101" i="13"/>
  <c r="E100" i="13"/>
  <c r="D100" i="13"/>
  <c r="C100" i="13"/>
  <c r="B100" i="13"/>
  <c r="A100" i="13"/>
  <c r="E99" i="13"/>
  <c r="D99" i="13"/>
  <c r="C99" i="13"/>
  <c r="B99" i="13"/>
  <c r="A99" i="13"/>
  <c r="E98" i="13"/>
  <c r="D98" i="13"/>
  <c r="C98" i="13"/>
  <c r="B98" i="13"/>
  <c r="A98" i="13"/>
  <c r="E97" i="13"/>
  <c r="D97" i="13"/>
  <c r="C97" i="13"/>
  <c r="B97" i="13"/>
  <c r="A97" i="13"/>
  <c r="E96" i="13"/>
  <c r="D96" i="13"/>
  <c r="C96" i="13"/>
  <c r="B96" i="13"/>
  <c r="A96" i="13"/>
  <c r="E95" i="13"/>
  <c r="D95" i="13"/>
  <c r="C95" i="13"/>
  <c r="B95" i="13"/>
  <c r="A95" i="13"/>
  <c r="E94" i="13"/>
  <c r="D94" i="13"/>
  <c r="C94" i="13"/>
  <c r="B94" i="13"/>
  <c r="A94" i="13"/>
  <c r="E93" i="13"/>
  <c r="D93" i="13"/>
  <c r="C93" i="13"/>
  <c r="B93" i="13"/>
  <c r="A93" i="13"/>
  <c r="E92" i="13"/>
  <c r="D92" i="13"/>
  <c r="C92" i="13"/>
  <c r="B92" i="13"/>
  <c r="A92" i="13"/>
  <c r="E91" i="13"/>
  <c r="D91" i="13"/>
  <c r="C91" i="13"/>
  <c r="B91" i="13"/>
  <c r="A91" i="13"/>
  <c r="E90" i="13"/>
  <c r="D90" i="13"/>
  <c r="C90" i="13"/>
  <c r="B90" i="13"/>
  <c r="A90" i="13"/>
  <c r="E89" i="13"/>
  <c r="D89" i="13"/>
  <c r="C89" i="13"/>
  <c r="B89" i="13"/>
  <c r="A89" i="13"/>
  <c r="E88" i="13"/>
  <c r="D88" i="13"/>
  <c r="C88" i="13"/>
  <c r="B88" i="13"/>
  <c r="A88" i="13"/>
  <c r="E87" i="13"/>
  <c r="D87" i="13"/>
  <c r="C87" i="13"/>
  <c r="B87" i="13"/>
  <c r="A87" i="13"/>
  <c r="E86" i="13"/>
  <c r="D86" i="13"/>
  <c r="C86" i="13"/>
  <c r="B86" i="13"/>
  <c r="A86" i="13"/>
  <c r="E85" i="13"/>
  <c r="D85" i="13"/>
  <c r="C85" i="13"/>
  <c r="B85" i="13"/>
  <c r="A85" i="13"/>
  <c r="E84" i="13"/>
  <c r="D84" i="13"/>
  <c r="C84" i="13"/>
  <c r="B84" i="13"/>
  <c r="A84" i="13"/>
  <c r="E83" i="13"/>
  <c r="D83" i="13"/>
  <c r="C83" i="13"/>
  <c r="B83" i="13"/>
  <c r="A83" i="13"/>
  <c r="E82" i="13"/>
  <c r="D82" i="13"/>
  <c r="C82" i="13"/>
  <c r="B82" i="13"/>
  <c r="A82" i="13"/>
  <c r="E81" i="13"/>
  <c r="D81" i="13"/>
  <c r="C81" i="13"/>
  <c r="B81" i="13"/>
  <c r="A81" i="13"/>
  <c r="E80" i="13"/>
  <c r="D80" i="13"/>
  <c r="C80" i="13"/>
  <c r="B80" i="13"/>
  <c r="A80" i="13"/>
  <c r="E79" i="13"/>
  <c r="D79" i="13"/>
  <c r="C79" i="13"/>
  <c r="B79" i="13"/>
  <c r="A79" i="13"/>
  <c r="E78" i="13"/>
  <c r="D78" i="13"/>
  <c r="C78" i="13"/>
  <c r="B78" i="13"/>
  <c r="A78" i="13"/>
  <c r="E77" i="13"/>
  <c r="D77" i="13"/>
  <c r="C77" i="13"/>
  <c r="B77" i="13"/>
  <c r="A77" i="13"/>
  <c r="E76" i="13"/>
  <c r="D76" i="13"/>
  <c r="C76" i="13"/>
  <c r="B76" i="13"/>
  <c r="A76" i="13"/>
  <c r="E75" i="13"/>
  <c r="D75" i="13"/>
  <c r="C75" i="13"/>
  <c r="B75" i="13"/>
  <c r="A75" i="13"/>
  <c r="E74" i="13"/>
  <c r="D74" i="13"/>
  <c r="C74" i="13"/>
  <c r="B74" i="13"/>
  <c r="A74" i="13"/>
  <c r="E73" i="13"/>
  <c r="D73" i="13"/>
  <c r="C73" i="13"/>
  <c r="B73" i="13"/>
  <c r="A73" i="13"/>
  <c r="E72" i="13"/>
  <c r="D72" i="13"/>
  <c r="C72" i="13"/>
  <c r="B72" i="13"/>
  <c r="A72" i="13"/>
  <c r="E71" i="13"/>
  <c r="D71" i="13"/>
  <c r="C71" i="13"/>
  <c r="B71" i="13"/>
  <c r="A71" i="13"/>
  <c r="E70" i="13"/>
  <c r="D70" i="13"/>
  <c r="C70" i="13"/>
  <c r="B70" i="13"/>
  <c r="A70" i="13"/>
  <c r="E69" i="13"/>
  <c r="D69" i="13"/>
  <c r="C69" i="13"/>
  <c r="B69" i="13"/>
  <c r="A69" i="13"/>
  <c r="E68" i="13"/>
  <c r="D68" i="13"/>
  <c r="C68" i="13"/>
  <c r="B68" i="13"/>
  <c r="A68" i="13"/>
  <c r="E67" i="13"/>
  <c r="D67" i="13"/>
  <c r="C67" i="13"/>
  <c r="B67" i="13"/>
  <c r="A67" i="13"/>
  <c r="E66" i="13"/>
  <c r="D66" i="13"/>
  <c r="C66" i="13"/>
  <c r="B66" i="13"/>
  <c r="A66" i="13"/>
  <c r="E65" i="13"/>
  <c r="D65" i="13"/>
  <c r="C65" i="13"/>
  <c r="B65" i="13"/>
  <c r="A65" i="13"/>
  <c r="E64" i="13"/>
  <c r="D64" i="13"/>
  <c r="C64" i="13"/>
  <c r="B64" i="13"/>
  <c r="A64" i="13"/>
  <c r="E63" i="13"/>
  <c r="D63" i="13"/>
  <c r="C63" i="13"/>
  <c r="B63" i="13"/>
  <c r="A63" i="13"/>
  <c r="E62" i="13"/>
  <c r="D62" i="13"/>
  <c r="C62" i="13"/>
  <c r="B62" i="13"/>
  <c r="A62" i="13"/>
  <c r="E61" i="13"/>
  <c r="D61" i="13"/>
  <c r="C61" i="13"/>
  <c r="B61" i="13"/>
  <c r="A61" i="13"/>
  <c r="E60" i="13"/>
  <c r="D60" i="13"/>
  <c r="C60" i="13"/>
  <c r="B60" i="13"/>
  <c r="A60" i="13"/>
  <c r="E59" i="13"/>
  <c r="D59" i="13"/>
  <c r="C59" i="13"/>
  <c r="B59" i="13"/>
  <c r="A59" i="13"/>
  <c r="E58" i="13"/>
  <c r="D58" i="13"/>
  <c r="C58" i="13"/>
  <c r="B58" i="13"/>
  <c r="A58" i="13"/>
  <c r="E57" i="13"/>
  <c r="D57" i="13"/>
  <c r="C57" i="13"/>
  <c r="B57" i="13"/>
  <c r="A57" i="13"/>
  <c r="E56" i="13"/>
  <c r="D56" i="13"/>
  <c r="C56" i="13"/>
  <c r="B56" i="13"/>
  <c r="A56" i="13"/>
  <c r="E55" i="13"/>
  <c r="D55" i="13"/>
  <c r="C55" i="13"/>
  <c r="B55" i="13"/>
  <c r="A55" i="13"/>
  <c r="E54" i="13"/>
  <c r="D54" i="13"/>
  <c r="C54" i="13"/>
  <c r="B54" i="13"/>
  <c r="A54" i="13"/>
  <c r="E49" i="13"/>
  <c r="D49" i="13"/>
  <c r="C49" i="13"/>
  <c r="B49" i="13"/>
  <c r="A49" i="13"/>
  <c r="E48" i="13"/>
  <c r="D48" i="13"/>
  <c r="C48" i="13"/>
  <c r="B48" i="13"/>
  <c r="A48" i="13"/>
  <c r="E46" i="13"/>
  <c r="D46" i="13"/>
  <c r="C46" i="13"/>
  <c r="B46" i="13"/>
  <c r="A46" i="13"/>
  <c r="E44" i="13"/>
  <c r="D44" i="13"/>
  <c r="C44" i="13"/>
  <c r="B44" i="13"/>
  <c r="A44" i="13"/>
  <c r="E43" i="13"/>
  <c r="D43" i="13"/>
  <c r="C43" i="13"/>
  <c r="B43" i="13"/>
  <c r="A43" i="13"/>
  <c r="E42" i="13"/>
  <c r="D42" i="13"/>
  <c r="C42" i="13"/>
  <c r="B42" i="13"/>
  <c r="A42" i="13"/>
  <c r="E41" i="13"/>
  <c r="D41" i="13"/>
  <c r="C41" i="13"/>
  <c r="B41" i="13"/>
  <c r="A41" i="13"/>
  <c r="E40" i="13"/>
  <c r="D40" i="13"/>
  <c r="C40" i="13"/>
  <c r="B40" i="13"/>
  <c r="A40" i="13"/>
  <c r="E39" i="13"/>
  <c r="D39" i="13"/>
  <c r="C39" i="13"/>
  <c r="B39" i="13"/>
  <c r="A39" i="13"/>
  <c r="E38" i="13"/>
  <c r="D38" i="13"/>
  <c r="C38" i="13"/>
  <c r="B38" i="13"/>
  <c r="A38" i="13"/>
  <c r="E37" i="13"/>
  <c r="D37" i="13"/>
  <c r="C37" i="13"/>
  <c r="B37" i="13"/>
  <c r="A37" i="13"/>
  <c r="E36" i="13"/>
  <c r="D36" i="13"/>
  <c r="C36" i="13"/>
  <c r="B36" i="13"/>
  <c r="A36" i="13"/>
  <c r="E35" i="13"/>
  <c r="D35" i="13"/>
  <c r="C35" i="13"/>
  <c r="B35" i="13"/>
  <c r="A35" i="13"/>
  <c r="E34" i="13"/>
  <c r="D34" i="13"/>
  <c r="C34" i="13"/>
  <c r="B34" i="13"/>
  <c r="A34" i="13"/>
  <c r="E33" i="13"/>
  <c r="D33" i="13"/>
  <c r="C33" i="13"/>
  <c r="B33" i="13"/>
  <c r="A33" i="13"/>
  <c r="E32" i="13"/>
  <c r="D32" i="13"/>
  <c r="C32" i="13"/>
  <c r="B32" i="13"/>
  <c r="A32" i="13"/>
  <c r="E31" i="13"/>
  <c r="D31" i="13"/>
  <c r="C31" i="13"/>
  <c r="B31" i="13"/>
  <c r="A31" i="13"/>
  <c r="E30" i="13"/>
  <c r="D30" i="13"/>
  <c r="C30" i="13"/>
  <c r="B30" i="13"/>
  <c r="A30" i="13"/>
  <c r="E29" i="13"/>
  <c r="D29" i="13"/>
  <c r="C29" i="13"/>
  <c r="B29" i="13"/>
  <c r="A29" i="13"/>
  <c r="E28" i="13"/>
  <c r="D28" i="13"/>
  <c r="C28" i="13"/>
  <c r="B28" i="13"/>
  <c r="A28" i="13"/>
  <c r="E27" i="13"/>
  <c r="D27" i="13"/>
  <c r="C27" i="13"/>
  <c r="B27" i="13"/>
  <c r="A27" i="13"/>
  <c r="E26" i="13"/>
  <c r="D26" i="13"/>
  <c r="C26" i="13"/>
  <c r="B26" i="13"/>
  <c r="A26" i="13"/>
  <c r="E25" i="13"/>
  <c r="D25" i="13"/>
  <c r="C25" i="13"/>
  <c r="B25" i="13"/>
  <c r="A25" i="13"/>
  <c r="E24" i="13"/>
  <c r="D24" i="13"/>
  <c r="C24" i="13"/>
  <c r="B24" i="13"/>
  <c r="A24" i="13"/>
  <c r="E23" i="13"/>
  <c r="D23" i="13"/>
  <c r="C23" i="13"/>
  <c r="B23" i="13"/>
  <c r="A23" i="13"/>
  <c r="E22" i="13"/>
  <c r="D22" i="13"/>
  <c r="C22" i="13"/>
  <c r="B22" i="13"/>
  <c r="A22" i="13"/>
  <c r="E21" i="13"/>
  <c r="D21" i="13"/>
  <c r="C21" i="13"/>
  <c r="B21" i="13"/>
  <c r="A21" i="13"/>
  <c r="E20" i="13"/>
  <c r="D20" i="13"/>
  <c r="C20" i="13"/>
  <c r="B20" i="13"/>
  <c r="A20" i="13"/>
  <c r="E19" i="13"/>
  <c r="D19" i="13"/>
  <c r="C19" i="13"/>
  <c r="B19" i="13"/>
  <c r="A19" i="13"/>
  <c r="E18" i="13"/>
  <c r="D18" i="13"/>
  <c r="C18" i="13"/>
  <c r="B18" i="13"/>
  <c r="A18" i="13"/>
  <c r="E17" i="13"/>
  <c r="D17" i="13"/>
  <c r="C17" i="13"/>
  <c r="B17" i="13"/>
  <c r="A17" i="13"/>
  <c r="E16" i="13"/>
  <c r="D16" i="13"/>
  <c r="C16" i="13"/>
  <c r="B16" i="13"/>
  <c r="A16" i="13"/>
  <c r="E15" i="13"/>
  <c r="D15" i="13"/>
  <c r="C15" i="13"/>
  <c r="B15" i="13"/>
  <c r="A15" i="13"/>
  <c r="E14" i="13"/>
  <c r="D14" i="13"/>
  <c r="C14" i="13"/>
  <c r="B14" i="13"/>
  <c r="A14" i="13"/>
  <c r="E13" i="13"/>
  <c r="D13" i="13"/>
  <c r="C13" i="13"/>
  <c r="B13" i="13"/>
  <c r="A13" i="13"/>
  <c r="E12" i="13"/>
  <c r="D12" i="13"/>
  <c r="C12" i="13"/>
  <c r="B12" i="13"/>
  <c r="A12" i="13"/>
  <c r="E11" i="13"/>
  <c r="D11" i="13"/>
  <c r="C11" i="13"/>
  <c r="B11" i="13"/>
  <c r="A11" i="13"/>
  <c r="E10" i="13"/>
  <c r="D10" i="13"/>
  <c r="C10" i="13"/>
  <c r="B10" i="13"/>
  <c r="A10" i="13"/>
  <c r="G7" i="13"/>
  <c r="F7" i="13"/>
  <c r="V6" i="13"/>
  <c r="U6" i="13"/>
  <c r="P6" i="13"/>
  <c r="O6" i="13"/>
  <c r="N6" i="13"/>
  <c r="P5" i="13"/>
  <c r="O5" i="13"/>
  <c r="N6" i="10"/>
  <c r="N5" i="10"/>
  <c r="E195" i="10"/>
  <c r="E194" i="10"/>
  <c r="E193" i="10"/>
  <c r="E192" i="10"/>
  <c r="E191" i="10"/>
  <c r="E190" i="10"/>
  <c r="E184" i="10"/>
  <c r="D184" i="10"/>
  <c r="C184" i="10"/>
  <c r="B184" i="10"/>
  <c r="A184" i="10"/>
  <c r="F7" i="10"/>
  <c r="B10" i="10"/>
  <c r="C10" i="10"/>
  <c r="D10" i="10"/>
  <c r="E10" i="10"/>
  <c r="B11" i="10"/>
  <c r="C11" i="10"/>
  <c r="D11" i="10"/>
  <c r="E11" i="10"/>
  <c r="B12" i="10"/>
  <c r="C12" i="10"/>
  <c r="D12" i="10"/>
  <c r="E12" i="10"/>
  <c r="B13" i="10"/>
  <c r="C13" i="10"/>
  <c r="D13" i="10"/>
  <c r="E13" i="10"/>
  <c r="B14" i="10"/>
  <c r="C14" i="10"/>
  <c r="D14" i="10"/>
  <c r="E14" i="10"/>
  <c r="B15" i="10"/>
  <c r="C15" i="10"/>
  <c r="D15" i="10"/>
  <c r="E15" i="10"/>
  <c r="B16" i="10"/>
  <c r="C16" i="10"/>
  <c r="D16" i="10"/>
  <c r="E16" i="10"/>
  <c r="B17" i="10"/>
  <c r="C17" i="10"/>
  <c r="D17" i="10"/>
  <c r="E17" i="10"/>
  <c r="B18" i="10"/>
  <c r="C18" i="10"/>
  <c r="D18" i="10"/>
  <c r="E18" i="10"/>
  <c r="B19" i="10"/>
  <c r="C19" i="10"/>
  <c r="D19" i="10"/>
  <c r="E19" i="10"/>
  <c r="B20" i="10"/>
  <c r="C20" i="10"/>
  <c r="D20" i="10"/>
  <c r="E20" i="10"/>
  <c r="B21" i="10"/>
  <c r="C21" i="10"/>
  <c r="D21" i="10"/>
  <c r="E21" i="10"/>
  <c r="B22" i="10"/>
  <c r="C22" i="10"/>
  <c r="D22" i="10"/>
  <c r="E22" i="10"/>
  <c r="B23" i="10"/>
  <c r="C23" i="10"/>
  <c r="D23" i="10"/>
  <c r="E23" i="10"/>
  <c r="B24" i="10"/>
  <c r="C24" i="10"/>
  <c r="D24" i="10"/>
  <c r="E24" i="10"/>
  <c r="B25" i="10"/>
  <c r="C25" i="10"/>
  <c r="D25" i="10"/>
  <c r="E25" i="10"/>
  <c r="B26" i="10"/>
  <c r="C26" i="10"/>
  <c r="D26" i="10"/>
  <c r="E26" i="10"/>
  <c r="B27" i="10"/>
  <c r="C27" i="10"/>
  <c r="D27" i="10"/>
  <c r="E27" i="10"/>
  <c r="B28" i="10"/>
  <c r="C28" i="10"/>
  <c r="D28" i="10"/>
  <c r="E28" i="10"/>
  <c r="B29" i="10"/>
  <c r="C29" i="10"/>
  <c r="D29" i="10"/>
  <c r="E29" i="10"/>
  <c r="B30" i="10"/>
  <c r="C30" i="10"/>
  <c r="D30" i="10"/>
  <c r="E30" i="10"/>
  <c r="B31" i="10"/>
  <c r="C31" i="10"/>
  <c r="D31" i="10"/>
  <c r="E31" i="10"/>
  <c r="B32" i="10"/>
  <c r="C32" i="10"/>
  <c r="D32" i="10"/>
  <c r="E32" i="10"/>
  <c r="B33" i="10"/>
  <c r="C33" i="10"/>
  <c r="D33" i="10"/>
  <c r="E33" i="10"/>
  <c r="B34" i="10"/>
  <c r="C34" i="10"/>
  <c r="D34" i="10"/>
  <c r="E34" i="10"/>
  <c r="B35" i="10"/>
  <c r="C35" i="10"/>
  <c r="D35" i="10"/>
  <c r="E35" i="10"/>
  <c r="B36" i="10"/>
  <c r="C36" i="10"/>
  <c r="D36" i="10"/>
  <c r="E36" i="10"/>
  <c r="B37" i="10"/>
  <c r="C37" i="10"/>
  <c r="D37" i="10"/>
  <c r="E37" i="10"/>
  <c r="B38" i="10"/>
  <c r="C38" i="10"/>
  <c r="D38" i="10"/>
  <c r="E38" i="10"/>
  <c r="B39" i="10"/>
  <c r="C39" i="10"/>
  <c r="D39" i="10"/>
  <c r="E39" i="10"/>
  <c r="B40" i="10"/>
  <c r="C40" i="10"/>
  <c r="D40" i="10"/>
  <c r="E40" i="10"/>
  <c r="B41" i="10"/>
  <c r="C41" i="10"/>
  <c r="D41" i="10"/>
  <c r="E41" i="10"/>
  <c r="B42" i="10"/>
  <c r="C42" i="10"/>
  <c r="D42" i="10"/>
  <c r="E42" i="10"/>
  <c r="B43" i="10"/>
  <c r="C43" i="10"/>
  <c r="D43" i="10"/>
  <c r="E43" i="10"/>
  <c r="B44" i="10"/>
  <c r="C44" i="10"/>
  <c r="D44" i="10"/>
  <c r="E44" i="10"/>
  <c r="B45" i="10"/>
  <c r="C45" i="10"/>
  <c r="D45" i="10"/>
  <c r="E45" i="10"/>
  <c r="B46" i="10"/>
  <c r="C46" i="10"/>
  <c r="D46" i="10"/>
  <c r="E46" i="10"/>
  <c r="B47" i="10"/>
  <c r="C47" i="10"/>
  <c r="D47" i="10"/>
  <c r="E47" i="10"/>
  <c r="B48" i="10"/>
  <c r="C48" i="10"/>
  <c r="D48" i="10"/>
  <c r="E48" i="10"/>
  <c r="B49" i="10"/>
  <c r="C49" i="10"/>
  <c r="D49" i="10"/>
  <c r="E49" i="10"/>
  <c r="B50" i="10"/>
  <c r="C50" i="10"/>
  <c r="D50" i="10"/>
  <c r="E50" i="10"/>
  <c r="B51" i="10"/>
  <c r="C51" i="10"/>
  <c r="D51" i="10"/>
  <c r="E51" i="10"/>
  <c r="B52" i="10"/>
  <c r="C52" i="10"/>
  <c r="D52" i="10"/>
  <c r="E52" i="10"/>
  <c r="B53" i="10"/>
  <c r="C53" i="10"/>
  <c r="D53" i="10"/>
  <c r="E53" i="10"/>
  <c r="B54" i="10"/>
  <c r="C54" i="10"/>
  <c r="D54" i="10"/>
  <c r="E54" i="10"/>
  <c r="B55" i="10"/>
  <c r="C55" i="10"/>
  <c r="D55" i="10"/>
  <c r="E55" i="10"/>
  <c r="B56" i="10"/>
  <c r="C56" i="10"/>
  <c r="D56" i="10"/>
  <c r="E56" i="10"/>
  <c r="B57" i="10"/>
  <c r="C57" i="10"/>
  <c r="D57" i="10"/>
  <c r="E57" i="10"/>
  <c r="B58" i="10"/>
  <c r="C58" i="10"/>
  <c r="D58" i="10"/>
  <c r="E58" i="10"/>
  <c r="B59" i="10"/>
  <c r="C59" i="10"/>
  <c r="D59" i="10"/>
  <c r="E59" i="10"/>
  <c r="B60" i="10"/>
  <c r="C60" i="10"/>
  <c r="D60" i="10"/>
  <c r="E60" i="10"/>
  <c r="B61" i="10"/>
  <c r="C61" i="10"/>
  <c r="D61" i="10"/>
  <c r="E61" i="10"/>
  <c r="B62" i="10"/>
  <c r="C62" i="10"/>
  <c r="D62" i="10"/>
  <c r="E62" i="10"/>
  <c r="B63" i="10"/>
  <c r="C63" i="10"/>
  <c r="D63" i="10"/>
  <c r="E63" i="10"/>
  <c r="B64" i="10"/>
  <c r="C64" i="10"/>
  <c r="D64" i="10"/>
  <c r="E64" i="10"/>
  <c r="B65" i="10"/>
  <c r="C65" i="10"/>
  <c r="D65" i="10"/>
  <c r="E65" i="10"/>
  <c r="B66" i="10"/>
  <c r="C66" i="10"/>
  <c r="D66" i="10"/>
  <c r="E66" i="10"/>
  <c r="B67" i="10"/>
  <c r="C67" i="10"/>
  <c r="D67" i="10"/>
  <c r="E67" i="10"/>
  <c r="B68" i="10"/>
  <c r="C68" i="10"/>
  <c r="D68" i="10"/>
  <c r="E68" i="10"/>
  <c r="B69" i="10"/>
  <c r="C69" i="10"/>
  <c r="D69" i="10"/>
  <c r="E69" i="10"/>
  <c r="B70" i="10"/>
  <c r="C70" i="10"/>
  <c r="D70" i="10"/>
  <c r="E70" i="10"/>
  <c r="B71" i="10"/>
  <c r="C71" i="10"/>
  <c r="D71" i="10"/>
  <c r="E71" i="10"/>
  <c r="B72" i="10"/>
  <c r="C72" i="10"/>
  <c r="D72" i="10"/>
  <c r="E72" i="10"/>
  <c r="B73" i="10"/>
  <c r="C73" i="10"/>
  <c r="D73" i="10"/>
  <c r="E73" i="10"/>
  <c r="B74" i="10"/>
  <c r="C74" i="10"/>
  <c r="D74" i="10"/>
  <c r="E74" i="10"/>
  <c r="B75" i="10"/>
  <c r="C75" i="10"/>
  <c r="D75" i="10"/>
  <c r="E75" i="10"/>
  <c r="B76" i="10"/>
  <c r="C76" i="10"/>
  <c r="D76" i="10"/>
  <c r="E76" i="10"/>
  <c r="B77" i="10"/>
  <c r="C77" i="10"/>
  <c r="D77" i="10"/>
  <c r="E77" i="10"/>
  <c r="B78" i="10"/>
  <c r="C78" i="10"/>
  <c r="D78" i="10"/>
  <c r="E78" i="10"/>
  <c r="B79" i="10"/>
  <c r="C79" i="10"/>
  <c r="D79" i="10"/>
  <c r="E79" i="10"/>
  <c r="B80" i="10"/>
  <c r="C80" i="10"/>
  <c r="D80" i="10"/>
  <c r="E80" i="10"/>
  <c r="B81" i="10"/>
  <c r="C81" i="10"/>
  <c r="D81" i="10"/>
  <c r="E81" i="10"/>
  <c r="B82" i="10"/>
  <c r="C82" i="10"/>
  <c r="D82" i="10"/>
  <c r="E82" i="10"/>
  <c r="B83" i="10"/>
  <c r="C83" i="10"/>
  <c r="D83" i="10"/>
  <c r="E83" i="10"/>
  <c r="B84" i="10"/>
  <c r="C84" i="10"/>
  <c r="D84" i="10"/>
  <c r="E84" i="10"/>
  <c r="B85" i="10"/>
  <c r="C85" i="10"/>
  <c r="D85" i="10"/>
  <c r="E85" i="10"/>
  <c r="B86" i="10"/>
  <c r="C86" i="10"/>
  <c r="D86" i="10"/>
  <c r="E86" i="10"/>
  <c r="B87" i="10"/>
  <c r="C87" i="10"/>
  <c r="D87" i="10"/>
  <c r="E87" i="10"/>
  <c r="B88" i="10"/>
  <c r="C88" i="10"/>
  <c r="D88" i="10"/>
  <c r="E88" i="10"/>
  <c r="B89" i="10"/>
  <c r="C89" i="10"/>
  <c r="D89" i="10"/>
  <c r="E89" i="10"/>
  <c r="B90" i="10"/>
  <c r="C90" i="10"/>
  <c r="D90" i="10"/>
  <c r="E90" i="10"/>
  <c r="B91" i="10"/>
  <c r="C91" i="10"/>
  <c r="D91" i="10"/>
  <c r="E91" i="10"/>
  <c r="B92" i="10"/>
  <c r="C92" i="10"/>
  <c r="D92" i="10"/>
  <c r="E92" i="10"/>
  <c r="B93" i="10"/>
  <c r="C93" i="10"/>
  <c r="D93" i="10"/>
  <c r="E93" i="10"/>
  <c r="B94" i="10"/>
  <c r="C94" i="10"/>
  <c r="D94" i="10"/>
  <c r="E94" i="10"/>
  <c r="B95" i="10"/>
  <c r="C95" i="10"/>
  <c r="D95" i="10"/>
  <c r="E95" i="10"/>
  <c r="B96" i="10"/>
  <c r="C96" i="10"/>
  <c r="D96" i="10"/>
  <c r="E96" i="10"/>
  <c r="B97" i="10"/>
  <c r="C97" i="10"/>
  <c r="D97" i="10"/>
  <c r="E97" i="10"/>
  <c r="B98" i="10"/>
  <c r="C98" i="10"/>
  <c r="D98" i="10"/>
  <c r="E98" i="10"/>
  <c r="B99" i="10"/>
  <c r="C99" i="10"/>
  <c r="D99" i="10"/>
  <c r="E99" i="10"/>
  <c r="B100" i="10"/>
  <c r="C100" i="10"/>
  <c r="D100" i="10"/>
  <c r="E100" i="10"/>
  <c r="B101" i="10"/>
  <c r="C101" i="10"/>
  <c r="D101" i="10"/>
  <c r="E101" i="10"/>
  <c r="B102" i="10"/>
  <c r="C102" i="10"/>
  <c r="D102" i="10"/>
  <c r="E102" i="10"/>
  <c r="B103" i="10"/>
  <c r="C103" i="10"/>
  <c r="D103" i="10"/>
  <c r="E103" i="10"/>
  <c r="B104" i="10"/>
  <c r="C104" i="10"/>
  <c r="D104" i="10"/>
  <c r="E104" i="10"/>
  <c r="B105" i="10"/>
  <c r="C105" i="10"/>
  <c r="D105" i="10"/>
  <c r="E105" i="10"/>
  <c r="B106" i="10"/>
  <c r="C106" i="10"/>
  <c r="D106" i="10"/>
  <c r="E106" i="10"/>
  <c r="B107" i="10"/>
  <c r="C107" i="10"/>
  <c r="D107" i="10"/>
  <c r="E107" i="10"/>
  <c r="B108" i="10"/>
  <c r="C108" i="10"/>
  <c r="D108" i="10"/>
  <c r="E108" i="10"/>
  <c r="B109" i="10"/>
  <c r="C109" i="10"/>
  <c r="D109" i="10"/>
  <c r="E109" i="10"/>
  <c r="B110" i="10"/>
  <c r="C110" i="10"/>
  <c r="D110" i="10"/>
  <c r="E110" i="10"/>
  <c r="B111" i="10"/>
  <c r="C111" i="10"/>
  <c r="D111" i="10"/>
  <c r="E111" i="10"/>
  <c r="B112" i="10"/>
  <c r="C112" i="10"/>
  <c r="D112" i="10"/>
  <c r="E112" i="10"/>
  <c r="B113" i="10"/>
  <c r="C113" i="10"/>
  <c r="D113" i="10"/>
  <c r="E113" i="10"/>
  <c r="B114" i="10"/>
  <c r="C114" i="10"/>
  <c r="D114" i="10"/>
  <c r="E114" i="10"/>
  <c r="B115" i="10"/>
  <c r="C115" i="10"/>
  <c r="D115" i="10"/>
  <c r="E115" i="10"/>
  <c r="B116" i="10"/>
  <c r="C116" i="10"/>
  <c r="D116" i="10"/>
  <c r="E116" i="10"/>
  <c r="B117" i="10"/>
  <c r="C117" i="10"/>
  <c r="D117" i="10"/>
  <c r="E117" i="10"/>
  <c r="B118" i="10"/>
  <c r="C118" i="10"/>
  <c r="D118" i="10"/>
  <c r="E118" i="10"/>
  <c r="B119" i="10"/>
  <c r="C119" i="10"/>
  <c r="D119" i="10"/>
  <c r="E119" i="10"/>
  <c r="B120" i="10"/>
  <c r="C120" i="10"/>
  <c r="D120" i="10"/>
  <c r="E120" i="10"/>
  <c r="B121" i="10"/>
  <c r="C121" i="10"/>
  <c r="D121" i="10"/>
  <c r="E121" i="10"/>
  <c r="B122" i="10"/>
  <c r="C122" i="10"/>
  <c r="D122" i="10"/>
  <c r="E122" i="10"/>
  <c r="B123" i="10"/>
  <c r="C123" i="10"/>
  <c r="D123" i="10"/>
  <c r="E123" i="10"/>
  <c r="B124" i="10"/>
  <c r="C124" i="10"/>
  <c r="D124" i="10"/>
  <c r="E124" i="10"/>
  <c r="B125" i="10"/>
  <c r="C125" i="10"/>
  <c r="D125" i="10"/>
  <c r="E125" i="10"/>
  <c r="B126" i="10"/>
  <c r="C126" i="10"/>
  <c r="D126" i="10"/>
  <c r="E126" i="10"/>
  <c r="B127" i="10"/>
  <c r="C127" i="10"/>
  <c r="D127" i="10"/>
  <c r="E127" i="10"/>
  <c r="B128" i="10"/>
  <c r="C128" i="10"/>
  <c r="D128" i="10"/>
  <c r="E128" i="10"/>
  <c r="B129" i="10"/>
  <c r="C129" i="10"/>
  <c r="D129" i="10"/>
  <c r="E129" i="10"/>
  <c r="B130" i="10"/>
  <c r="C130" i="10"/>
  <c r="D130" i="10"/>
  <c r="E130" i="10"/>
  <c r="B131" i="10"/>
  <c r="C131" i="10"/>
  <c r="D131" i="10"/>
  <c r="E131" i="10"/>
  <c r="B132" i="10"/>
  <c r="C132" i="10"/>
  <c r="D132" i="10"/>
  <c r="E132" i="10"/>
  <c r="B133" i="10"/>
  <c r="C133" i="10"/>
  <c r="D133" i="10"/>
  <c r="E133" i="10"/>
  <c r="B134" i="10"/>
  <c r="C134" i="10"/>
  <c r="D134" i="10"/>
  <c r="E134" i="10"/>
  <c r="B135" i="10"/>
  <c r="C135" i="10"/>
  <c r="D135" i="10"/>
  <c r="E135" i="10"/>
  <c r="B136" i="10"/>
  <c r="C136" i="10"/>
  <c r="D136" i="10"/>
  <c r="E136" i="10"/>
  <c r="B137" i="10"/>
  <c r="C137" i="10"/>
  <c r="D137" i="10"/>
  <c r="E137" i="10"/>
  <c r="B138" i="10"/>
  <c r="C138" i="10"/>
  <c r="D138" i="10"/>
  <c r="E138" i="10"/>
  <c r="B139" i="10"/>
  <c r="C139" i="10"/>
  <c r="D139" i="10"/>
  <c r="E139" i="10"/>
  <c r="B140" i="10"/>
  <c r="C140" i="10"/>
  <c r="D140" i="10"/>
  <c r="E140" i="10"/>
  <c r="B141" i="10"/>
  <c r="C141" i="10"/>
  <c r="D141" i="10"/>
  <c r="E141" i="10"/>
  <c r="B142" i="10"/>
  <c r="C142" i="10"/>
  <c r="D142" i="10"/>
  <c r="E142" i="10"/>
  <c r="B143" i="10"/>
  <c r="C143" i="10"/>
  <c r="D143" i="10"/>
  <c r="E143" i="10"/>
  <c r="B144" i="10"/>
  <c r="C144" i="10"/>
  <c r="D144" i="10"/>
  <c r="E144" i="10"/>
  <c r="B145" i="10"/>
  <c r="C145" i="10"/>
  <c r="D145" i="10"/>
  <c r="E145" i="10"/>
  <c r="B146" i="10"/>
  <c r="C146" i="10"/>
  <c r="D146" i="10"/>
  <c r="E146" i="10"/>
  <c r="B147" i="10"/>
  <c r="C147" i="10"/>
  <c r="D147" i="10"/>
  <c r="E147" i="10"/>
  <c r="B148" i="10"/>
  <c r="C148" i="10"/>
  <c r="D148" i="10"/>
  <c r="E148" i="10"/>
  <c r="B149" i="10"/>
  <c r="C149" i="10"/>
  <c r="D149" i="10"/>
  <c r="E149" i="10"/>
  <c r="B150" i="10"/>
  <c r="C150" i="10"/>
  <c r="D150" i="10"/>
  <c r="E150" i="10"/>
  <c r="B151" i="10"/>
  <c r="C151" i="10"/>
  <c r="D151" i="10"/>
  <c r="E151" i="10"/>
  <c r="B152" i="10"/>
  <c r="C152" i="10"/>
  <c r="D152" i="10"/>
  <c r="E152" i="10"/>
  <c r="B153" i="10"/>
  <c r="C153" i="10"/>
  <c r="D153" i="10"/>
  <c r="E153" i="10"/>
  <c r="B154" i="10"/>
  <c r="C154" i="10"/>
  <c r="D154" i="10"/>
  <c r="E154" i="10"/>
  <c r="B155" i="10"/>
  <c r="C155" i="10"/>
  <c r="D155" i="10"/>
  <c r="E155" i="10"/>
  <c r="B156" i="10"/>
  <c r="C156" i="10"/>
  <c r="D156" i="10"/>
  <c r="E156" i="10"/>
  <c r="B157" i="10"/>
  <c r="C157" i="10"/>
  <c r="D157" i="10"/>
  <c r="E157" i="10"/>
  <c r="B158" i="10"/>
  <c r="C158" i="10"/>
  <c r="D158" i="10"/>
  <c r="E158" i="10"/>
  <c r="B159" i="10"/>
  <c r="C159" i="10"/>
  <c r="D159" i="10"/>
  <c r="E159" i="10"/>
  <c r="B160" i="10"/>
  <c r="C160" i="10"/>
  <c r="D160" i="10"/>
  <c r="E160" i="10"/>
  <c r="B161" i="10"/>
  <c r="C161" i="10"/>
  <c r="D161" i="10"/>
  <c r="E161" i="10"/>
  <c r="B162" i="10"/>
  <c r="C162" i="10"/>
  <c r="D162" i="10"/>
  <c r="E162" i="10"/>
  <c r="B163" i="10"/>
  <c r="C163" i="10"/>
  <c r="D163" i="10"/>
  <c r="E163" i="10"/>
  <c r="B164" i="10"/>
  <c r="C164" i="10"/>
  <c r="D164" i="10"/>
  <c r="E164" i="10"/>
  <c r="B165" i="10"/>
  <c r="C165" i="10"/>
  <c r="D165" i="10"/>
  <c r="E165" i="10"/>
  <c r="B166" i="10"/>
  <c r="C166" i="10"/>
  <c r="D166" i="10"/>
  <c r="E166" i="10"/>
  <c r="B167" i="10"/>
  <c r="C167" i="10"/>
  <c r="D167" i="10"/>
  <c r="E167" i="10"/>
  <c r="B168" i="10"/>
  <c r="C168" i="10"/>
  <c r="D168" i="10"/>
  <c r="E168" i="10"/>
  <c r="B169" i="10"/>
  <c r="C169" i="10"/>
  <c r="D169" i="10"/>
  <c r="E169" i="10"/>
  <c r="B170" i="10"/>
  <c r="C170" i="10"/>
  <c r="D170" i="10"/>
  <c r="E170" i="10"/>
  <c r="B171" i="10"/>
  <c r="C171" i="10"/>
  <c r="D171" i="10"/>
  <c r="E171" i="10"/>
  <c r="B172" i="10"/>
  <c r="C172" i="10"/>
  <c r="D172" i="10"/>
  <c r="E172" i="10"/>
  <c r="B173" i="10"/>
  <c r="C173" i="10"/>
  <c r="D173" i="10"/>
  <c r="E173" i="10"/>
  <c r="B174" i="10"/>
  <c r="C174" i="10"/>
  <c r="D174" i="10"/>
  <c r="E174" i="10"/>
  <c r="B175" i="10"/>
  <c r="C175" i="10"/>
  <c r="D175" i="10"/>
  <c r="E175" i="10"/>
  <c r="B176" i="10"/>
  <c r="C176" i="10"/>
  <c r="D176" i="10"/>
  <c r="E176" i="10"/>
  <c r="B177" i="10"/>
  <c r="C177" i="10"/>
  <c r="D177" i="10"/>
  <c r="E177" i="10"/>
  <c r="B178" i="10"/>
  <c r="C178" i="10"/>
  <c r="D178" i="10"/>
  <c r="E178" i="10"/>
  <c r="B179" i="10"/>
  <c r="C179" i="10"/>
  <c r="D179" i="10"/>
  <c r="E179" i="10"/>
  <c r="B180" i="10"/>
  <c r="C180" i="10"/>
  <c r="D180" i="10"/>
  <c r="E180" i="10"/>
  <c r="B181" i="10"/>
  <c r="C181" i="10"/>
  <c r="D181" i="10"/>
  <c r="E181" i="10"/>
  <c r="B182" i="10"/>
  <c r="C182" i="10"/>
  <c r="D182" i="10"/>
  <c r="E182" i="10"/>
  <c r="B183" i="10"/>
  <c r="C183" i="10"/>
  <c r="D183" i="10"/>
  <c r="E183" i="10"/>
  <c r="B185" i="10"/>
  <c r="C185" i="10"/>
  <c r="D185" i="10"/>
  <c r="E185" i="10"/>
  <c r="B186" i="10"/>
  <c r="C186" i="10"/>
  <c r="D186" i="10"/>
  <c r="E186" i="10"/>
  <c r="B187" i="10"/>
  <c r="C187" i="10"/>
  <c r="D187" i="10"/>
  <c r="E187" i="10"/>
  <c r="B188" i="10"/>
  <c r="C188" i="10"/>
  <c r="D188" i="10"/>
  <c r="E188" i="10"/>
  <c r="B189" i="10"/>
  <c r="C189" i="10"/>
  <c r="D189" i="10"/>
  <c r="E189" i="10"/>
  <c r="B213" i="10"/>
  <c r="C213" i="10"/>
  <c r="D213" i="10"/>
  <c r="E213" i="10"/>
  <c r="B214" i="10"/>
  <c r="C214" i="10"/>
  <c r="D214" i="10"/>
  <c r="E214" i="10"/>
  <c r="B215" i="10"/>
  <c r="C215" i="10"/>
  <c r="D215" i="10"/>
  <c r="E215"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160" i="10"/>
  <c r="A161" i="10"/>
  <c r="A162" i="10"/>
  <c r="A163" i="10"/>
  <c r="A164" i="10"/>
  <c r="A165" i="10"/>
  <c r="A166" i="10"/>
  <c r="A167" i="10"/>
  <c r="A168" i="10"/>
  <c r="A169" i="10"/>
  <c r="A170" i="10"/>
  <c r="A171" i="10"/>
  <c r="A172" i="10"/>
  <c r="A173" i="10"/>
  <c r="A174" i="10"/>
  <c r="A175" i="10"/>
  <c r="A176" i="10"/>
  <c r="A177" i="10"/>
  <c r="A178" i="10"/>
  <c r="A179" i="10"/>
  <c r="A180" i="10"/>
  <c r="A181" i="10"/>
  <c r="A182" i="10"/>
  <c r="A183" i="10"/>
  <c r="A185" i="10"/>
  <c r="A186" i="10"/>
  <c r="A187" i="10"/>
  <c r="A188" i="10"/>
  <c r="A189" i="10"/>
  <c r="A213" i="10"/>
  <c r="A214" i="10"/>
  <c r="A215"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E9" i="10"/>
  <c r="D9" i="10"/>
  <c r="C9" i="10"/>
  <c r="B9" i="10"/>
  <c r="A9" i="10"/>
  <c r="Z6" i="10"/>
  <c r="Y6" i="10"/>
  <c r="P6" i="10"/>
  <c r="O6" i="10"/>
  <c r="P5" i="10"/>
  <c r="O5" i="10"/>
  <c r="D7" i="13"/>
  <c r="B7" i="13"/>
  <c r="A7" i="13"/>
  <c r="C7" i="13"/>
  <c r="E7" i="13"/>
  <c r="C6" i="13"/>
  <c r="E6" i="13"/>
  <c r="E1" i="13"/>
  <c r="B6" i="13"/>
  <c r="A6" i="13"/>
  <c r="D6" i="13"/>
  <c r="E6" i="10"/>
  <c r="D6" i="10"/>
  <c r="B6" i="10"/>
  <c r="E7" i="10"/>
  <c r="A6" i="10"/>
  <c r="C6" i="10"/>
  <c r="A7" i="10"/>
  <c r="C7" i="10"/>
  <c r="B7" i="10"/>
  <c r="D7" i="10"/>
  <c r="B1" i="13"/>
  <c r="E3" i="13"/>
  <c r="E2" i="13"/>
  <c r="D5" i="13"/>
  <c r="C1" i="10"/>
  <c r="E2" i="10"/>
  <c r="C5" i="10"/>
  <c r="E3" i="10"/>
  <c r="B5" i="13"/>
  <c r="A5" i="13"/>
  <c r="C5" i="13"/>
  <c r="E5" i="13"/>
  <c r="E5" i="10"/>
  <c r="A5" i="10"/>
  <c r="B5" i="10"/>
  <c r="D5" i="10"/>
</calcChain>
</file>

<file path=xl/sharedStrings.xml><?xml version="1.0" encoding="utf-8"?>
<sst xmlns="http://schemas.openxmlformats.org/spreadsheetml/2006/main" count="3596" uniqueCount="1255">
  <si>
    <t xml:space="preserve">                                            DANH SÁCH HỢP TÁC XÃ TRÊN ĐỊA BÀN TỈNH</t>
  </si>
  <si>
    <t>STT</t>
  </si>
  <si>
    <t>LĨNH VỰC</t>
  </si>
  <si>
    <t>TÊN HTX</t>
  </si>
  <si>
    <t xml:space="preserve">Địa chỉ xã, phường, thị trấn </t>
  </si>
  <si>
    <t>Địa chỉ, huyện, thị, thành phố</t>
  </si>
  <si>
    <t>Vốn điều lệ (1.000đ)</t>
  </si>
  <si>
    <t>Số thành viên</t>
  </si>
  <si>
    <t>Số lao động</t>
  </si>
  <si>
    <t>Ngành nghề ĐKKD</t>
  </si>
  <si>
    <t>Ngày, tháng, năm thành lập</t>
  </si>
  <si>
    <t>Họ tên
 CTHĐQT (GĐ)</t>
  </si>
  <si>
    <t>Số điện thoại</t>
  </si>
  <si>
    <t>Giao thông</t>
  </si>
  <si>
    <t>Xây dựng</t>
  </si>
  <si>
    <t>Nông nghiệp</t>
  </si>
  <si>
    <t>xã Đông Thạnh</t>
  </si>
  <si>
    <t>Huyện Châu Thành</t>
  </si>
  <si>
    <t>11/2011</t>
  </si>
  <si>
    <t xml:space="preserve">HTX NN Thạnh Lợi  </t>
  </si>
  <si>
    <t>Chăn nuôi, cung cấp heo giống (heo rừng, heo mọi)</t>
  </si>
  <si>
    <t>15/01/2010</t>
  </si>
  <si>
    <t>Dương Hoàng Khải</t>
  </si>
  <si>
    <t>0918 304 285</t>
  </si>
  <si>
    <t xml:space="preserve">HTX NN Thạnh Phước </t>
  </si>
  <si>
    <t>Sản xuất chanh không hạt</t>
  </si>
  <si>
    <t>29/9/2004</t>
  </si>
  <si>
    <t>Nguyễn Văn Chiến</t>
  </si>
  <si>
    <t>0907565895</t>
  </si>
  <si>
    <t xml:space="preserve">HTX Phước Hưng </t>
  </si>
  <si>
    <t>Đan giỏ nhựa</t>
  </si>
  <si>
    <t>28/4/2010</t>
  </si>
  <si>
    <t>Huỳnh Ngọc Thanh (nữ)</t>
  </si>
  <si>
    <t>0906 919 055</t>
  </si>
  <si>
    <t xml:space="preserve">HTX NN 925 </t>
  </si>
  <si>
    <t>SX và tiêu thụ nhãn và cung ứng cây giống, túi bao trái, phân bón</t>
  </si>
  <si>
    <t>8/2013</t>
  </si>
  <si>
    <t>Trần Gia Lâm</t>
  </si>
  <si>
    <t>01269394934</t>
  </si>
  <si>
    <t xml:space="preserve">HTX NN Thới Thịnh </t>
  </si>
  <si>
    <t>SX Xoài trái, phân  bón</t>
  </si>
  <si>
    <t>10/12/2014</t>
  </si>
  <si>
    <t>Hà Minh Đăng</t>
  </si>
  <si>
    <t>01214353717</t>
  </si>
  <si>
    <t xml:space="preserve">HTX Tân Tiến </t>
  </si>
  <si>
    <t xml:space="preserve">SX cây giống, tiêu thụ sản phẩm, cung ứng vật tư cho thành viên </t>
  </si>
  <si>
    <t xml:space="preserve">HTX NN Đại Lợi </t>
  </si>
  <si>
    <t>xã Đông Phước A</t>
  </si>
  <si>
    <t>chuyên SX mít, mít giống</t>
  </si>
  <si>
    <t>01/11/2009</t>
  </si>
  <si>
    <t>Nguyễn Văn Biểu</t>
  </si>
  <si>
    <t>07112477661</t>
  </si>
  <si>
    <t xml:space="preserve">HTX Tấn Đạt </t>
  </si>
  <si>
    <t>Sx mít, cam sành và cung ứng phân bón</t>
  </si>
  <si>
    <t>20/8/2013</t>
  </si>
  <si>
    <t>Trần Văn Đức</t>
  </si>
  <si>
    <t>0919954574</t>
  </si>
  <si>
    <t xml:space="preserve">HTX NN Phước Long </t>
  </si>
  <si>
    <t>SX chanh trái và VTNN</t>
  </si>
  <si>
    <t>05/12/2014</t>
  </si>
  <si>
    <t>Cao Thanh Thúy</t>
  </si>
  <si>
    <t>01283778955</t>
  </si>
  <si>
    <t xml:space="preserve">HTX XD Vĩnh Thành </t>
  </si>
  <si>
    <t>12/2000</t>
  </si>
  <si>
    <t>Lê Trung Hiếu</t>
  </si>
  <si>
    <t>0913 785 011</t>
  </si>
  <si>
    <t>HTX NN Thanh Sơn</t>
  </si>
  <si>
    <t>xã Đông Phước</t>
  </si>
  <si>
    <t>sản xuất cây giống, trao đổi vật tư nông nghiệp, trang trí nội thất</t>
  </si>
  <si>
    <t>7/8/2015</t>
  </si>
  <si>
    <t>Phan Thanh Sơn</t>
  </si>
  <si>
    <t xml:space="preserve">HTX NN Mai Vàng Phú Hưng </t>
  </si>
  <si>
    <t>xã Đông Phú</t>
  </si>
  <si>
    <t>Sản xuất cam sành, cây cảnh; chậu hoa; Cung ứng phân hữu cơ.</t>
  </si>
  <si>
    <t>11/2013</t>
  </si>
  <si>
    <t>Lê Văn Ky</t>
  </si>
  <si>
    <t>0973753719</t>
  </si>
  <si>
    <t xml:space="preserve">HTX NN Hòa Phú </t>
  </si>
  <si>
    <t>11/5/2013</t>
  </si>
  <si>
    <t>Trần Quốc Thống</t>
  </si>
  <si>
    <t>0917434744</t>
  </si>
  <si>
    <t xml:space="preserve">HTX Hoa Phong Lan </t>
  </si>
  <si>
    <t>SX cây giống hoa phong lan, hoa phong lan,  cung ứng chậu hoa, phân bón hữu cơ</t>
  </si>
  <si>
    <t>Nguyễn thị Ngọc Tài</t>
  </si>
  <si>
    <t>0918579859</t>
  </si>
  <si>
    <t xml:space="preserve">HTX Phú Thành </t>
  </si>
  <si>
    <t>xã Phú Tân</t>
  </si>
  <si>
    <t>tiêu thụ cây có múi, dịch vụ phân bón</t>
  </si>
  <si>
    <t>Võ Trường Hận</t>
  </si>
  <si>
    <t>0988232056</t>
  </si>
  <si>
    <t xml:space="preserve">HTX XD TM-DV Phú Tân </t>
  </si>
  <si>
    <t>11/2012</t>
  </si>
  <si>
    <t>Lương Thị Kiều Nga</t>
  </si>
  <si>
    <t>0909 767 881</t>
  </si>
  <si>
    <t xml:space="preserve">HTX NN Khánh Hội </t>
  </si>
  <si>
    <t>xã Phú An</t>
  </si>
  <si>
    <t>DV phục vụ NN, phân bón</t>
  </si>
  <si>
    <t>Nguyễn Trung Bình</t>
  </si>
  <si>
    <t>0908981811</t>
  </si>
  <si>
    <t xml:space="preserve">HTX NN Đức Thịnh </t>
  </si>
  <si>
    <t>Cung ứng phân bón, cây giống, bao tiêu nông sản</t>
  </si>
  <si>
    <t>7.2015</t>
  </si>
  <si>
    <t xml:space="preserve">HTX NN Phú Nghĩa </t>
  </si>
  <si>
    <t>xã Phú Hữu</t>
  </si>
  <si>
    <t>SX bưởi năm roi, DV phân bón, thuốc BVTV</t>
  </si>
  <si>
    <t>Lê Văn Kèo</t>
  </si>
  <si>
    <t>01682797907</t>
  </si>
  <si>
    <t xml:space="preserve">HTX NN Thành Lợi </t>
  </si>
  <si>
    <t xml:space="preserve">Sản xuất cây giống, Cung ứng phân bón </t>
  </si>
  <si>
    <t>20/10/2013</t>
  </si>
  <si>
    <t>Huỳnh Ngọc Điền</t>
  </si>
  <si>
    <t>0988993357</t>
  </si>
  <si>
    <t xml:space="preserve">HTX NN Phú Lợi </t>
  </si>
  <si>
    <t>SX cây giống ,phân bón</t>
  </si>
  <si>
    <t>2013</t>
  </si>
  <si>
    <t>Lê Minh Xê</t>
  </si>
  <si>
    <t>0987875664</t>
  </si>
  <si>
    <t xml:space="preserve">HTX Phú Trí B1 </t>
  </si>
  <si>
    <t>11/7/2013</t>
  </si>
  <si>
    <t>Châu Việt Đoàn</t>
  </si>
  <si>
    <t>0985834556</t>
  </si>
  <si>
    <t xml:space="preserve">HTX NN Thống Nhất </t>
  </si>
  <si>
    <t>SX cây giống, phân  bón</t>
  </si>
  <si>
    <t>12/12/2014</t>
  </si>
  <si>
    <t>Trần Văn Thống</t>
  </si>
  <si>
    <t>0907882833</t>
  </si>
  <si>
    <t>HTX NN Thanh Bình</t>
  </si>
  <si>
    <t>SX cây giống, trái chanh không hạt và cung ứng phân bó cho thành viên</t>
  </si>
  <si>
    <t>12/10/2016</t>
  </si>
  <si>
    <t>Lê Văn Dũng</t>
  </si>
  <si>
    <t>0939.819.281</t>
  </si>
  <si>
    <t xml:space="preserve">HTX NN Đông Thành </t>
  </si>
  <si>
    <t>TT. Mái Dầm</t>
  </si>
  <si>
    <t>Dv làm vườn, tiêu thụ trái cây</t>
  </si>
  <si>
    <t>Nguyễn Văn Thắng</t>
  </si>
  <si>
    <t>01699377789</t>
  </si>
  <si>
    <t xml:space="preserve">HTX Hoa kiểng Bích Phượng </t>
  </si>
  <si>
    <t>SX và cung ứng các loại cây trồng</t>
  </si>
  <si>
    <t>31/12/2013</t>
  </si>
  <si>
    <t>Nguyễn T. Bích Phượng</t>
  </si>
  <si>
    <t>0917.434.744</t>
  </si>
  <si>
    <t xml:space="preserve">HTX Hoa kiểng Phú Xuân </t>
  </si>
  <si>
    <t>SX và cung ứng các loại cây cảnh</t>
  </si>
  <si>
    <t>24/12/2013</t>
  </si>
  <si>
    <t>Thái Quang Thái</t>
  </si>
  <si>
    <t>0907029983</t>
  </si>
  <si>
    <t xml:space="preserve">HTX Cây giống Quang Khải </t>
  </si>
  <si>
    <t>Ươn và SX cây giống</t>
  </si>
  <si>
    <t>26/10/2014</t>
  </si>
  <si>
    <t>Hồ Quang Khải</t>
  </si>
  <si>
    <t>0932918777</t>
  </si>
  <si>
    <t xml:space="preserve">HTX XD TM-DV Thành Công </t>
  </si>
  <si>
    <t>TT.Mái Dầm</t>
  </si>
  <si>
    <t>26/10/2012</t>
  </si>
  <si>
    <t xml:space="preserve">HTX NN Thuận Phước </t>
  </si>
  <si>
    <t>TT Ngã Sáu</t>
  </si>
  <si>
    <t>Sxmit sieu sớp, phân bón</t>
  </si>
  <si>
    <t>12/11/2013</t>
  </si>
  <si>
    <t>Bùi Văm Tím</t>
  </si>
  <si>
    <t>0939546863</t>
  </si>
  <si>
    <t xml:space="preserve">HTX NN Đông Thuận </t>
  </si>
  <si>
    <t>SX cam sành, mít thái siêu sớm, bưởi; Cung ứng phân bón</t>
  </si>
  <si>
    <t>10/8/2013</t>
  </si>
  <si>
    <t>Nguyễn Văn Huấn</t>
  </si>
  <si>
    <t>01226802709</t>
  </si>
  <si>
    <t xml:space="preserve">HTX NN Thành Công </t>
  </si>
  <si>
    <t>cung ứng phân bón, SX cây giống</t>
  </si>
  <si>
    <t>14/11/2014</t>
  </si>
  <si>
    <t>Nguyễn Thành Công</t>
  </si>
  <si>
    <t>0978307795</t>
  </si>
  <si>
    <t>HTX NN Thiên Phước</t>
  </si>
  <si>
    <t>TT. Ngã Sáu</t>
  </si>
  <si>
    <t>cung ứng phân bón, cây giống bao tiêu nông sản</t>
  </si>
  <si>
    <t>12/10/2015</t>
  </si>
  <si>
    <t>Nguyễn Hoàng Bửu</t>
  </si>
  <si>
    <t>HTX cây giống Cửu Long</t>
  </si>
  <si>
    <t>Sản xuất cung ứng cây giống, dịch vụ vận tải hàng hóa, mua bán trái cây, cung ứng phân bón, xây dựng công trình đô thị và hoa kiểng</t>
  </si>
  <si>
    <t>Hồ Hoài Giữ</t>
  </si>
  <si>
    <t>0934 889119</t>
  </si>
  <si>
    <t>HTX muối ớt sấy Tám Thảo</t>
  </si>
  <si>
    <t>Sản xuất muối ớt, dưa mắm, cà pháo,.</t>
  </si>
  <si>
    <t>20/4/2016</t>
  </si>
  <si>
    <t>Nguyễn Văn Thảo</t>
  </si>
  <si>
    <t>HTX Me kong</t>
  </si>
  <si>
    <t>Hoạt động dịch vụ trồng trọt, sản xuất sản phẩm từ tre nứa, rơm rạ, …</t>
  </si>
  <si>
    <t>Lê Văn Vĩnh</t>
  </si>
  <si>
    <t xml:space="preserve">HTX XD Thuận Hưng </t>
  </si>
  <si>
    <t>10/2013</t>
  </si>
  <si>
    <t>Phan Văn Sĩ</t>
  </si>
  <si>
    <t>0986555282</t>
  </si>
  <si>
    <t xml:space="preserve">HTX XD Vạn Thành </t>
  </si>
  <si>
    <t>12/10/2010</t>
  </si>
  <si>
    <t>Võ Văn Ngay</t>
  </si>
  <si>
    <t xml:space="preserve">HTX VD NN&amp;XD Phú Lợi </t>
  </si>
  <si>
    <t>TT Cái Tắc</t>
  </si>
  <si>
    <t>Huyện Châu Thành A</t>
  </si>
  <si>
    <t>XD các CT GTTL, san lắp MB, XD dân dụng, SX cây con giống</t>
  </si>
  <si>
    <t>09/3/2004</t>
  </si>
  <si>
    <t>Nguyễn Thành Long</t>
  </si>
  <si>
    <t>0918 797 771</t>
  </si>
  <si>
    <t xml:space="preserve">HTXNN Hiệp Phú </t>
  </si>
  <si>
    <t>SX, cung ứng, thu mua, chế biến, tồn trữ, VC các loại trái cây, DV thủy lợi, phân bón hữu cơ</t>
  </si>
  <si>
    <t>12/3/2013</t>
  </si>
  <si>
    <t>Nguyễn Hùng Dũng</t>
  </si>
  <si>
    <t>Tiểu thủ công nghiệp</t>
  </si>
  <si>
    <t>Giao thông vận tải</t>
  </si>
  <si>
    <t>HTX Vận tải Thanh Khởi</t>
  </si>
  <si>
    <t>07/5/2007</t>
  </si>
  <si>
    <t>Trần Văn Khởi</t>
  </si>
  <si>
    <t>0987 939549</t>
  </si>
  <si>
    <t>Thương mại dịch vụ</t>
  </si>
  <si>
    <t xml:space="preserve">HTX NN Phước Trung </t>
  </si>
  <si>
    <t>xã Trường Long Tây</t>
  </si>
  <si>
    <t>Sản xuất lúa giống và dịch vụ nông nghiệp</t>
  </si>
  <si>
    <t>18/6/2009</t>
  </si>
  <si>
    <t>Hà Minh Triều</t>
  </si>
  <si>
    <t>0982 931 239</t>
  </si>
  <si>
    <t xml:space="preserve">HTX NN Phước Thuận </t>
  </si>
  <si>
    <t>SX lúa giống, lúa hàng hóa và bao tiêu lúa hàng hóa</t>
  </si>
  <si>
    <t>24/11/2009</t>
  </si>
  <si>
    <t>Nguyễn Trung Chánh</t>
  </si>
  <si>
    <t>01282 912 808</t>
  </si>
  <si>
    <t xml:space="preserve">HTX NN Trường Thọ </t>
  </si>
  <si>
    <t>SX lúa hàng hóa và bao tiêu, máy gặt đập liên hợp</t>
  </si>
  <si>
    <t>17/8/2012</t>
  </si>
  <si>
    <t>Lê văn Hiện</t>
  </si>
  <si>
    <t>01669 006727</t>
  </si>
  <si>
    <t xml:space="preserve">HTX NN Thuận Lợi </t>
  </si>
  <si>
    <t xml:space="preserve">HTX Mai Vàng </t>
  </si>
  <si>
    <t>12/10/2014</t>
  </si>
  <si>
    <t>Trần Văn Hiếu</t>
  </si>
  <si>
    <t>01667 391834</t>
  </si>
  <si>
    <t xml:space="preserve">HTX XD Tấn Đạt </t>
  </si>
  <si>
    <t>18/3/2004</t>
  </si>
  <si>
    <t>Nguyễn Văn Trạng</t>
  </si>
  <si>
    <t>07113 931188</t>
  </si>
  <si>
    <t xml:space="preserve">HTX XD Phú Quý </t>
  </si>
  <si>
    <t>2012</t>
  </si>
  <si>
    <t>Trần Văn Duẩn</t>
  </si>
  <si>
    <t>0902700818</t>
  </si>
  <si>
    <t>xã Trường Long A</t>
  </si>
  <si>
    <t xml:space="preserve">HTX NN Hải Thành </t>
  </si>
  <si>
    <t>Sản xuất lúa giống, cung ứng vật tư nông nghiệp</t>
  </si>
  <si>
    <t>12.2012</t>
  </si>
  <si>
    <t>Thiều Văn Hải</t>
  </si>
  <si>
    <t>HTX NN Trường Lợi</t>
  </si>
  <si>
    <t>SX và cung ứng lúa giống, lúa hàng hóa, Dịch vụ bơm tưới</t>
  </si>
  <si>
    <t>9/12/2014</t>
  </si>
  <si>
    <t>Lê Đề Nine</t>
  </si>
  <si>
    <t>HTX NN Hiếu Lực</t>
  </si>
  <si>
    <t>DV nông nghiệp</t>
  </si>
  <si>
    <t>Đặng Quốc Lực</t>
  </si>
  <si>
    <t xml:space="preserve">HTX Chăn nuôi Baba Thạnh Lợi </t>
  </si>
  <si>
    <t>xã Thạnh Xuân</t>
  </si>
  <si>
    <t>Chăn nuôi Baba, DV cung ứng baba giống và thịt</t>
  </si>
  <si>
    <t>6/10/2009</t>
  </si>
  <si>
    <t>Đinh Công Thủ</t>
  </si>
  <si>
    <t>0909 246 465</t>
  </si>
  <si>
    <t>HTX XD Vạn Lợi DN</t>
  </si>
  <si>
    <t>05/7/2007</t>
  </si>
  <si>
    <t>Huỳnh Văn Thọ</t>
  </si>
  <si>
    <t xml:space="preserve">HTX XD Thanh Hưng </t>
  </si>
  <si>
    <t>4/11/2004</t>
  </si>
  <si>
    <t>Nguyễn Văn Vĩ</t>
  </si>
  <si>
    <t>848685 -              0918 254 836</t>
  </si>
  <si>
    <t xml:space="preserve">HTX NN Tiên Tiến </t>
  </si>
  <si>
    <t>xã Tân Hòa</t>
  </si>
  <si>
    <t>SX lúa hàng hóa, bơm tưới</t>
  </si>
  <si>
    <t>5/2012</t>
  </si>
  <si>
    <t>Nguyễn Văn Phượng</t>
  </si>
  <si>
    <t>01206 559 007</t>
  </si>
  <si>
    <t xml:space="preserve">HTX XD Tân Hòa </t>
  </si>
  <si>
    <t>2/2/2003</t>
  </si>
  <si>
    <t>Trần Hoàng Phước</t>
  </si>
  <si>
    <t>0909 157 247-2959521</t>
  </si>
  <si>
    <t>HTX NN Phúc Lộc</t>
  </si>
  <si>
    <t>TT Một Ngàn</t>
  </si>
  <si>
    <t>10/2012</t>
  </si>
  <si>
    <t>Lê Nguyễn Hữu Lộc</t>
  </si>
  <si>
    <t>0948 357 374</t>
  </si>
  <si>
    <t>HTX TM-DV Đức Phát</t>
  </si>
  <si>
    <t>Nguyễn Huỳnh Nhân</t>
  </si>
  <si>
    <t>0936024252</t>
  </si>
  <si>
    <t xml:space="preserve">HTX XD Thanh Bình </t>
  </si>
  <si>
    <t>20/4/2004</t>
  </si>
  <si>
    <t>Trần Văn Thoài</t>
  </si>
  <si>
    <t xml:space="preserve">HTX XD Thành Bỉ </t>
  </si>
  <si>
    <t>Trần Văn Bỉ</t>
  </si>
  <si>
    <t>0918 799 324</t>
  </si>
  <si>
    <t xml:space="preserve">HTX XD 927 </t>
  </si>
  <si>
    <t>Trần Văn Vân</t>
  </si>
  <si>
    <t>0166642666</t>
  </si>
  <si>
    <t xml:space="preserve">HTX XD Toàn Thắng </t>
  </si>
  <si>
    <t>Trương Thị Kiều Oanh</t>
  </si>
  <si>
    <t xml:space="preserve">HTX NN Hồng Phúc </t>
  </si>
  <si>
    <t>TT Rạch Gòi</t>
  </si>
  <si>
    <t>SX và cung ứng trái cây các loại</t>
  </si>
  <si>
    <t>Lê Hồng Phúc</t>
  </si>
  <si>
    <t xml:space="preserve">HTX NN Bưởi Da Xanh Thạnh Mỹ </t>
  </si>
  <si>
    <t>SXKDDV  cung ứng bưởi da xanh</t>
  </si>
  <si>
    <t>Phan Văn Mỹ</t>
  </si>
  <si>
    <t>01228757928</t>
  </si>
  <si>
    <t xml:space="preserve">HTX NN Phong Phú </t>
  </si>
  <si>
    <t>xã Nhơn Nghĩa A</t>
  </si>
  <si>
    <t>Mua bán trái cây, DV VTNN</t>
  </si>
  <si>
    <t>Nguyễn Đình Chiến</t>
  </si>
  <si>
    <t>0907768287</t>
  </si>
  <si>
    <t>HTX XD Thành Kỳ</t>
  </si>
  <si>
    <t>13/5/2007</t>
  </si>
  <si>
    <t>Võ Văn Thành</t>
  </si>
  <si>
    <t>07113 946784</t>
  </si>
  <si>
    <t xml:space="preserve">HTX Xoài cát Hòa Lộc </t>
  </si>
  <si>
    <t>TT Bảy Ngàn</t>
  </si>
  <si>
    <t>SX và kinh doanh xoài cát hòa lộc</t>
  </si>
  <si>
    <t>3/10/2014</t>
  </si>
  <si>
    <t>Lê Văn Sáu</t>
  </si>
  <si>
    <t xml:space="preserve">HTX XD - TM Hòa Thuận </t>
  </si>
  <si>
    <t>13/5/2009</t>
  </si>
  <si>
    <t>Trần Hoàng Kiệt</t>
  </si>
  <si>
    <t>07112 469374</t>
  </si>
  <si>
    <t xml:space="preserve">HTX XD &amp; NN Vạn Phúc </t>
  </si>
  <si>
    <t>Trần Hoàng Phúc</t>
  </si>
  <si>
    <t>07113959521
01887615782</t>
  </si>
  <si>
    <t xml:space="preserve">HTX XD Phú Thạnh </t>
  </si>
  <si>
    <t>xã Tân Phú Thạnh</t>
  </si>
  <si>
    <t>28/3/2004</t>
  </si>
  <si>
    <t>Nguyễn Văn Hoàng</t>
  </si>
  <si>
    <t>07113848051</t>
  </si>
  <si>
    <t xml:space="preserve">HTX Thủy sản Phong Mập </t>
  </si>
  <si>
    <t>Cung ứng giống thủy sản, thức ăn, thuốc thú y, thủy sản, thu mua cá thịt</t>
  </si>
  <si>
    <t>12/12/2013</t>
  </si>
  <si>
    <t>Nguyễn Mạnh Phong</t>
  </si>
  <si>
    <t xml:space="preserve">HTX XD Hiệp Lợi </t>
  </si>
  <si>
    <t>10/6/2010</t>
  </si>
  <si>
    <t>Trần Văn Cuộc</t>
  </si>
  <si>
    <t>0939 570 221</t>
  </si>
  <si>
    <t xml:space="preserve">HTX NN 26/3 </t>
  </si>
  <si>
    <t>xã Thạnh Hòa</t>
  </si>
  <si>
    <t>Huyện Phụng Hiệp</t>
  </si>
  <si>
    <t>Sản xuất lúa giống, kinh doanh phân bón</t>
  </si>
  <si>
    <t>10/2003</t>
  </si>
  <si>
    <t>0919085659</t>
  </si>
  <si>
    <t xml:space="preserve">HTX Trồng mía Quyết Thắng </t>
  </si>
  <si>
    <t>xã Hiệp Hưng</t>
  </si>
  <si>
    <t>Sản xuất mía, bơm tưới.</t>
  </si>
  <si>
    <t>4/2013</t>
  </si>
  <si>
    <t>Trương Văn Hiền</t>
  </si>
  <si>
    <t>0909649611</t>
  </si>
  <si>
    <t>HTX mía Tiên Tiến</t>
  </si>
  <si>
    <t>07/2014</t>
  </si>
  <si>
    <t>Võ Hoàng Anh</t>
  </si>
  <si>
    <t>01202303309</t>
  </si>
  <si>
    <t>HTX cây giống NN hoa kiểng Hoàng Tâm Dư</t>
  </si>
  <si>
    <t>TT Kinh Cùng</t>
  </si>
  <si>
    <t>Cung ứng giống nông nghiêp, hoa kiểng</t>
  </si>
  <si>
    <t>Hoàng Tâm Dư</t>
  </si>
  <si>
    <t>01687277567</t>
  </si>
  <si>
    <t xml:space="preserve">HTX Cam Xoàn Phương Phú </t>
  </si>
  <si>
    <t>xã Phương Phú</t>
  </si>
  <si>
    <t>Cung ứng cây giống, VTNN, KD SP cây ăn trái</t>
  </si>
  <si>
    <t>2014</t>
  </si>
  <si>
    <t>Võ Văn Đê</t>
  </si>
  <si>
    <t>0939 793414</t>
  </si>
  <si>
    <t>HTX Thắng Mỹ</t>
  </si>
  <si>
    <t>xã Phụng Hiệp</t>
  </si>
  <si>
    <t>Sản xuất lúa, kinh doanh phân bón</t>
  </si>
  <si>
    <t>Đặng Hữu Giang</t>
  </si>
  <si>
    <t>01654712552</t>
  </si>
  <si>
    <t>HTX Hậu Giang Yên Bình An</t>
  </si>
  <si>
    <t>Sản xuất hàng mỹ phẩm</t>
  </si>
  <si>
    <t>HTX NN Thạnh Mỹ B</t>
  </si>
  <si>
    <t>xã Bình Thành</t>
  </si>
  <si>
    <t>Lê Văn Hùng</t>
  </si>
  <si>
    <t>0977310972</t>
  </si>
  <si>
    <t>HTX Xây dựng Cường Thịnh</t>
  </si>
  <si>
    <t>Xây dựng công trình dân dụng, xây dựng công trình GTNT, san lắp mạt bằng</t>
  </si>
  <si>
    <t>Nguyễn Văn Bé</t>
  </si>
  <si>
    <t>HTX NN Lung 18</t>
  </si>
  <si>
    <t>xã Phương Bình</t>
  </si>
  <si>
    <t>Lâm Văn Hoa</t>
  </si>
  <si>
    <t>01697488574</t>
  </si>
  <si>
    <t xml:space="preserve">HTX tiêu thụ mía Thành Đạt </t>
  </si>
  <si>
    <t>xã Tân Phước Hưng</t>
  </si>
  <si>
    <t>Trần Văn Miên</t>
  </si>
  <si>
    <t>01263255518</t>
  </si>
  <si>
    <t>HTX NN ấp 5 Hòa Mỹ</t>
  </si>
  <si>
    <t>xã Hòa Mỹ</t>
  </si>
  <si>
    <t>Nguyễn Quốc Sự</t>
  </si>
  <si>
    <t>01669433753</t>
  </si>
  <si>
    <t>HTX Mía ấp Long Trường</t>
  </si>
  <si>
    <t>Bơm tát, cung ứng mía giống, thu mau mía nguyên liệu</t>
  </si>
  <si>
    <t>10/2016</t>
  </si>
  <si>
    <t>Đoàn Hiếu Vân</t>
  </si>
  <si>
    <t>01678.759.040</t>
  </si>
  <si>
    <t>HTX sinh vật cảnh Quang Thái</t>
  </si>
  <si>
    <t>xã Tân Long</t>
  </si>
  <si>
    <t>Sản xuất kinh doanh hoa kiểng, cây xanh công trình, cung ứng phân bón</t>
  </si>
  <si>
    <t>Nguyễn Văn Thái</t>
  </si>
  <si>
    <t>0935241148</t>
  </si>
  <si>
    <t>HTX baba Búng Tàu</t>
  </si>
  <si>
    <t>TT Búng Tàu</t>
  </si>
  <si>
    <t>Sản xuất cam sành, kinh doanh phân bón.</t>
  </si>
  <si>
    <t>Bùi Văn Tám</t>
  </si>
  <si>
    <t>0939082555</t>
  </si>
  <si>
    <t>HTX cam sành Mỹ Hòa</t>
  </si>
  <si>
    <t>TT Cây Dương</t>
  </si>
  <si>
    <t>Sản xuất baba giống, thịt, cung ứng thức ăn</t>
  </si>
  <si>
    <t>Nguyễn Ngọc Ánh</t>
  </si>
  <si>
    <t>01216817594</t>
  </si>
  <si>
    <t xml:space="preserve">HTX Điện Trung Nghĩa </t>
  </si>
  <si>
    <t>Nguyễn Văn Quân</t>
  </si>
  <si>
    <t>0988 394 916</t>
  </si>
  <si>
    <t xml:space="preserve">HTX NN Hiệp Lợi </t>
  </si>
  <si>
    <t>xã Hiệp Lợi</t>
  </si>
  <si>
    <t>TX. Ngã Bảy</t>
  </si>
  <si>
    <t>sản xuất và cung ứng cây kiểng, cây lâm nghiệp</t>
  </si>
  <si>
    <t>HTX Toàn Thắng</t>
  </si>
  <si>
    <t>Chăn nuôi mua bán thức ăn gia xúc</t>
  </si>
  <si>
    <t>Nguyễn Kim Toàn</t>
  </si>
  <si>
    <t>HTX XD-TMDV Thành Tâm</t>
  </si>
  <si>
    <t>XD công trình dân dụng</t>
  </si>
  <si>
    <t>Dương Thành Tâm</t>
  </si>
  <si>
    <t>HTX Chăn nuôi Hiệp Phát</t>
  </si>
  <si>
    <t xml:space="preserve">HTX NN Đông Bình </t>
  </si>
  <si>
    <t>xã Tân Thành</t>
  </si>
  <si>
    <t>sản xuất cây có múi, dịch vụ phân sinh học</t>
  </si>
  <si>
    <t>Nguyễn Thanh Thuận</t>
  </si>
  <si>
    <t>HTX cây giống Tân Sinh Trưởng</t>
  </si>
  <si>
    <t>Sản xuất, thi công cây nông lâm nghiệp</t>
  </si>
  <si>
    <t>Huỳnh Văn Đời</t>
  </si>
  <si>
    <t xml:space="preserve">HTX TS Đại Thắng </t>
  </si>
  <si>
    <t>xã Đại Thành</t>
  </si>
  <si>
    <t>Nuôi trồng cá tra, công đoàn kéo cá, DV thuốc và thức ăn cho cá.</t>
  </si>
  <si>
    <t>12/2006</t>
  </si>
  <si>
    <t>Nguyễn Tấn Phong</t>
  </si>
  <si>
    <t>0983 755505</t>
  </si>
  <si>
    <t xml:space="preserve">HTX NN Huỳnh Dân </t>
  </si>
  <si>
    <t>Sản xuất, kinh doanh cây cảnh, hoa kiểng</t>
  </si>
  <si>
    <t>07/10/2010</t>
  </si>
  <si>
    <t>Huỳnh Văn Dân</t>
  </si>
  <si>
    <t>0986 864 266</t>
  </si>
  <si>
    <t xml:space="preserve">HTX  Đại Thành </t>
  </si>
  <si>
    <t>Chuyên sản xuất cây giống</t>
  </si>
  <si>
    <t>Lưu Minh Luân</t>
  </si>
  <si>
    <t>HTX Phú Lộc</t>
  </si>
  <si>
    <t>phường Ngã Bảy</t>
  </si>
  <si>
    <t>Bao tiêu sản phẩm nông sản, DV phân bón</t>
  </si>
  <si>
    <t>Lê Hồng Chương</t>
  </si>
  <si>
    <t>HTX XD Thắng Lợi</t>
  </si>
  <si>
    <t>HTX DV vận tải đường bộ Phụng Hiệp</t>
  </si>
  <si>
    <t>Nguyễn Văn Tỵ</t>
  </si>
  <si>
    <t xml:space="preserve">HTX NN &amp; DV Thanh Bình </t>
  </si>
  <si>
    <t>xã Lương Tâm</t>
  </si>
  <si>
    <t xml:space="preserve">Huyện Long Mỹ </t>
  </si>
  <si>
    <t>Trương Quốc Tuấn</t>
  </si>
  <si>
    <t>0918 762 201</t>
  </si>
  <si>
    <t xml:space="preserve">HTX XD Hưng Phát </t>
  </si>
  <si>
    <t>Phạm Hồng Diễm</t>
  </si>
  <si>
    <t xml:space="preserve">HTX NN Ngân Lợi </t>
  </si>
  <si>
    <t>xã Lương Nghĩa</t>
  </si>
  <si>
    <t>08/2006</t>
  </si>
  <si>
    <t>Sơn Mến</t>
  </si>
  <si>
    <t>0947 986 304</t>
  </si>
  <si>
    <t xml:space="preserve">HTX TM DV Hướng Dương </t>
  </si>
  <si>
    <t>đan lụt bình, thủ công mỹ nghệ</t>
  </si>
  <si>
    <t>Võ Văn Tho</t>
  </si>
  <si>
    <t>xã Thuận Hưng</t>
  </si>
  <si>
    <t>10/6/2011</t>
  </si>
  <si>
    <t>Nguyễn Văn Dũng</t>
  </si>
  <si>
    <t>0907 605 997</t>
  </si>
  <si>
    <t xml:space="preserve">HTX Vĩnh Phát </t>
  </si>
  <si>
    <t>xã Vĩnh Viễn A</t>
  </si>
  <si>
    <t>Bùi Văn Nhanh</t>
  </si>
  <si>
    <t>xã Vĩnh Viễn</t>
  </si>
  <si>
    <t>HTX Tiến Nông</t>
  </si>
  <si>
    <t>Trần Văn Tôn</t>
  </si>
  <si>
    <t>0913.759755</t>
  </si>
  <si>
    <t xml:space="preserve">HTX NN Đồng Tiến </t>
  </si>
  <si>
    <t>xã Xà Phiên</t>
  </si>
  <si>
    <t>05/2004</t>
  </si>
  <si>
    <t>Lê Minh Đức</t>
  </si>
  <si>
    <t>01679 119 775</t>
  </si>
  <si>
    <t>09/2006</t>
  </si>
  <si>
    <t>Lê Văn Ngân</t>
  </si>
  <si>
    <t>01256 673 738</t>
  </si>
  <si>
    <t xml:space="preserve">HTX TM DV Danh Tiến </t>
  </si>
  <si>
    <t>Sx lúa giống, rau màu, bơm tưới</t>
  </si>
  <si>
    <t>Trần Văn Nho</t>
  </si>
  <si>
    <t>HTX Thuận Hòa</t>
  </si>
  <si>
    <t>Xã Thuận Hòa</t>
  </si>
  <si>
    <t>Bơm tưới, phân bón, VTNN, cơ giới hóa NN, VC HH</t>
  </si>
  <si>
    <t>29/9/2016</t>
  </si>
  <si>
    <t xml:space="preserve">HTX TM-DV Hương Giang </t>
  </si>
  <si>
    <t>phường Trà Lồng</t>
  </si>
  <si>
    <t>Lê Hữu Bạn</t>
  </si>
  <si>
    <t xml:space="preserve">HTX DV vận tải thủy bộ </t>
  </si>
  <si>
    <t>phường Bình Thạnh</t>
  </si>
  <si>
    <t>12/1998</t>
  </si>
  <si>
    <t>Nguyễn Văn Mỹ</t>
  </si>
  <si>
    <t>HTX DV NN Thiên Long</t>
  </si>
  <si>
    <t>22/10/2012</t>
  </si>
  <si>
    <t>Nguyễn Thanh Sơn</t>
  </si>
  <si>
    <t>0918369042</t>
  </si>
  <si>
    <t xml:space="preserve">HTX XD Tín Hưng </t>
  </si>
  <si>
    <t>Trần Tứ Đông</t>
  </si>
  <si>
    <t>0918 058 410</t>
  </si>
  <si>
    <t xml:space="preserve">HTX DV-XD chợ Long Mỹ </t>
  </si>
  <si>
    <t>phường Thuận An</t>
  </si>
  <si>
    <t>Tổ chức sắp sếp, khai thác và quản lý chợ, dịch vụ trông giữ xe, ghe, tàu, xây dựng công trình công nghiệp, công trình dân dụng, cầu đường, thủy lợi, san lắp mặt bằng, thi công hệ thống điện, bảo trì sửa chữa đèn chiếu sáng,…</t>
  </si>
  <si>
    <t>31/8/2012</t>
  </si>
  <si>
    <t>Bùi Văn Phương</t>
  </si>
  <si>
    <t>0903 305 000</t>
  </si>
  <si>
    <t xml:space="preserve">HTX Nhân giống  </t>
  </si>
  <si>
    <t>kinh doanh giống lúa, bơm tưới</t>
  </si>
  <si>
    <t>Phạm Văn Dũng</t>
  </si>
  <si>
    <t>01222 860 840</t>
  </si>
  <si>
    <t xml:space="preserve">HTX XD Thành Long </t>
  </si>
  <si>
    <t>Quách Như Ý</t>
  </si>
  <si>
    <t>xã Long Phú</t>
  </si>
  <si>
    <t>Nguyễn Công Trứ</t>
  </si>
  <si>
    <t>0949326556</t>
  </si>
  <si>
    <t xml:space="preserve">HTX NN Bình Hòa Phú </t>
  </si>
  <si>
    <t>Dương Văn Môi</t>
  </si>
  <si>
    <t xml:space="preserve">HTX NN Thuận Tiến </t>
  </si>
  <si>
    <t>xã Long Bình</t>
  </si>
  <si>
    <t>06/2006</t>
  </si>
  <si>
    <t>Phan Văn Thảo</t>
  </si>
  <si>
    <t xml:space="preserve">HTX NN Toàn Tâm </t>
  </si>
  <si>
    <t>xã Long Trị</t>
  </si>
  <si>
    <t>Nguyễn Văn Rượu</t>
  </si>
  <si>
    <t xml:space="preserve">HTX Quýt đường Long Trị </t>
  </si>
  <si>
    <t>3/2012</t>
  </si>
  <si>
    <t>Nguyễn Văn út</t>
  </si>
  <si>
    <t>01216.848.447</t>
  </si>
  <si>
    <t xml:space="preserve">HTX NN 2/9 </t>
  </si>
  <si>
    <t>Nguyễn Văn Thông</t>
  </si>
  <si>
    <t>xã Tân Phú</t>
  </si>
  <si>
    <t xml:space="preserve">HTX DV-NN Thành Công </t>
  </si>
  <si>
    <t>27/9/2013</t>
  </si>
  <si>
    <t>Nguyễn Thanh Hồng</t>
  </si>
  <si>
    <t xml:space="preserve">HTX DV-NN Thạnh Hưng  </t>
  </si>
  <si>
    <t>xã Long Trị A</t>
  </si>
  <si>
    <t>24/9/2013</t>
  </si>
  <si>
    <t>Trần Văn Suông</t>
  </si>
  <si>
    <t>phường Vĩnh Tường</t>
  </si>
  <si>
    <t>HTX NN Bình Hiếu</t>
  </si>
  <si>
    <t>Bơm tưới, sx lúa giống, nội bộ</t>
  </si>
  <si>
    <t>01/12/2016</t>
  </si>
  <si>
    <t>Nguyễn Văn Hiện</t>
  </si>
  <si>
    <t>0907.403860</t>
  </si>
  <si>
    <t xml:space="preserve">HTX Kim Ngân </t>
  </si>
  <si>
    <t>23/12/2009</t>
  </si>
  <si>
    <t>Hồ Văn Út</t>
  </si>
  <si>
    <t>0975 189 551</t>
  </si>
  <si>
    <t xml:space="preserve">HTX NN Thạnh Thắng </t>
  </si>
  <si>
    <t>xã Hỏa Tiến</t>
  </si>
  <si>
    <t xml:space="preserve">TP.Vị Thanh </t>
  </si>
  <si>
    <t>cung ứng khóm nguyên liệu, khóm giống</t>
  </si>
  <si>
    <t>12/2005</t>
  </si>
  <si>
    <t>Vũ Suổi</t>
  </si>
  <si>
    <t>0947 432 040</t>
  </si>
  <si>
    <t xml:space="preserve">HTX Tân Thuận </t>
  </si>
  <si>
    <t>xã Vị Tân</t>
  </si>
  <si>
    <t>24/6/10</t>
  </si>
  <si>
    <t>3 ẩn</t>
  </si>
  <si>
    <t>0917463347</t>
  </si>
  <si>
    <t xml:space="preserve">HTX NN Phúc Anh </t>
  </si>
  <si>
    <t>phường 3</t>
  </si>
  <si>
    <t>04/02/2010</t>
  </si>
  <si>
    <t>Huỳnh Thị Tươi</t>
  </si>
  <si>
    <t xml:space="preserve">HTX trồng mía 14/10 </t>
  </si>
  <si>
    <t>xã Tân Tiến</t>
  </si>
  <si>
    <t>Nguyễn Văn Hiệu</t>
  </si>
  <si>
    <t>01646 037 994</t>
  </si>
  <si>
    <t xml:space="preserve">HTX Thuận Gia Phát </t>
  </si>
  <si>
    <t>xã Hỏa Lựu</t>
  </si>
  <si>
    <t>Nguyễn Thanh Tuấn</t>
  </si>
  <si>
    <t>01646333410</t>
  </si>
  <si>
    <t>HTX Quyết Thắng (xã Vị Tân)</t>
  </si>
  <si>
    <t>Cung ứng động vật hoang dã</t>
  </si>
  <si>
    <t>19/11/2014</t>
  </si>
  <si>
    <t>Kiều Công Sơn</t>
  </si>
  <si>
    <t>0939515315</t>
  </si>
  <si>
    <t xml:space="preserve">HTX vận tải thủy bộ </t>
  </si>
  <si>
    <t>TX. Vị Thanh</t>
  </si>
  <si>
    <t>Nguyễn Văn Phường</t>
  </si>
  <si>
    <t>0918 799 404</t>
  </si>
  <si>
    <t>HTX TMDV Hồng Hưng</t>
  </si>
  <si>
    <t>Phường 3</t>
  </si>
  <si>
    <t>Sữa chữa ô tô, vận tải</t>
  </si>
  <si>
    <t>6-2016</t>
  </si>
  <si>
    <t xml:space="preserve">HTX NN Vị Đông I </t>
  </si>
  <si>
    <t>xã Vị Đông</t>
  </si>
  <si>
    <t xml:space="preserve">Huyện Vị Thủy </t>
  </si>
  <si>
    <t>Đoàn Công Chức</t>
  </si>
  <si>
    <t>01274374113</t>
  </si>
  <si>
    <t xml:space="preserve">HTX NN Thắng Lợi </t>
  </si>
  <si>
    <t>xã Vị Thăng</t>
  </si>
  <si>
    <t>Phan Văn Thành</t>
  </si>
  <si>
    <t>01687 894 717</t>
  </si>
  <si>
    <t>HTX NN Thành Đạt</t>
  </si>
  <si>
    <t>Bùi Văn Thấm</t>
  </si>
  <si>
    <t>0983 267 144</t>
  </si>
  <si>
    <t xml:space="preserve">HTX NN Vĩnh Tiên </t>
  </si>
  <si>
    <t>xã Vĩnh Thuận Tây</t>
  </si>
  <si>
    <t>03/2003</t>
  </si>
  <si>
    <t>Phan Hoàng Ngân</t>
  </si>
  <si>
    <t>01687 560 697</t>
  </si>
  <si>
    <t xml:space="preserve">HTX Thủy sản Thuận Tiến </t>
  </si>
  <si>
    <t>08/09/09</t>
  </si>
  <si>
    <t>Trương Phú Quốc</t>
  </si>
  <si>
    <t>07113 568501</t>
  </si>
  <si>
    <t xml:space="preserve">HTX NN Vị Thủy 1 </t>
  </si>
  <si>
    <t>xã Vị Thủy</t>
  </si>
  <si>
    <t>16/10/2009</t>
  </si>
  <si>
    <t>Nguyễn Thành Lâm</t>
  </si>
  <si>
    <t>01645396212</t>
  </si>
  <si>
    <t xml:space="preserve">HTX SX&amp;DV NN Thanh Mến </t>
  </si>
  <si>
    <t>xã Vị Thanh</t>
  </si>
  <si>
    <t>20/7/2010</t>
  </si>
  <si>
    <t>Phan Bửu Ton</t>
  </si>
  <si>
    <t>0988 296 449</t>
  </si>
  <si>
    <t>HTX sản xuất dưa hấu VIETGAP</t>
  </si>
  <si>
    <t>Võ Văn Năng</t>
  </si>
  <si>
    <t>01689 396234</t>
  </si>
  <si>
    <t xml:space="preserve">HTX NN&amp;DV Kiến Thành </t>
  </si>
  <si>
    <t>xã Vị Bình</t>
  </si>
  <si>
    <t>8/2011</t>
  </si>
  <si>
    <t>Huỳnh Văn Dũng</t>
  </si>
  <si>
    <t>0947615355</t>
  </si>
  <si>
    <t xml:space="preserve">HTX Vị Thanh </t>
  </si>
  <si>
    <t>16/8/2012</t>
  </si>
  <si>
    <t>Huỳnh Phước Hải</t>
  </si>
  <si>
    <t>01669422191</t>
  </si>
  <si>
    <t>Lê Văn Buôl</t>
  </si>
  <si>
    <t xml:space="preserve">HTX NN Vị Trung </t>
  </si>
  <si>
    <t>xã Vị Trung</t>
  </si>
  <si>
    <t>7/2013</t>
  </si>
  <si>
    <t>Hồ Văn Hóa</t>
  </si>
  <si>
    <t>01692730104</t>
  </si>
  <si>
    <t xml:space="preserve">HTX NN &amp; DV Vị Thắng </t>
  </si>
  <si>
    <t>Đoàn Thanh Dũng</t>
  </si>
  <si>
    <t>0984368083</t>
  </si>
  <si>
    <t xml:space="preserve">HTX Vị Bình </t>
  </si>
  <si>
    <t>Võ Văn Tiên</t>
  </si>
  <si>
    <t>01228630865</t>
  </si>
  <si>
    <t>HTX NN Tân Long</t>
  </si>
  <si>
    <t>xã Vĩnh Tường</t>
  </si>
  <si>
    <t>Nguyễn Văn Mạnh</t>
  </si>
  <si>
    <t>01263248338</t>
  </si>
  <si>
    <t>HTX NN Vị Thủy II</t>
  </si>
  <si>
    <t>Huỳnh Văn Tạo</t>
  </si>
  <si>
    <t xml:space="preserve">HTX NN Hai Huynh </t>
  </si>
  <si>
    <t>Bơm tưới</t>
  </si>
  <si>
    <t>Trần Văn Huynh</t>
  </si>
  <si>
    <t>HTX NN Đông Tiến</t>
  </si>
  <si>
    <t>Vị Trung</t>
  </si>
  <si>
    <t>Cung ứng phân bón, thuốc BVTV, lúa giống</t>
  </si>
  <si>
    <t>09/2015</t>
  </si>
  <si>
    <t>Nguyêễn Văn Liệt</t>
  </si>
  <si>
    <t xml:space="preserve">HTX Thanh Tú </t>
  </si>
  <si>
    <t>xã Vị Thắng</t>
  </si>
  <si>
    <t>Đan đát lụt bình</t>
  </si>
  <si>
    <t>Lê Thị Ngọc Thu</t>
  </si>
  <si>
    <t>873211-             0939 692199</t>
  </si>
  <si>
    <t xml:space="preserve">HTX Đan đát Ba Hùng </t>
  </si>
  <si>
    <t>TT.Nàng Mau</t>
  </si>
  <si>
    <t>29/07/2009</t>
  </si>
  <si>
    <t>Nguyễn Văn Ba</t>
  </si>
  <si>
    <t>01678716259</t>
  </si>
  <si>
    <t>TT-CN</t>
  </si>
  <si>
    <t>TM DV</t>
  </si>
  <si>
    <t xml:space="preserve">TỔNG CÁC LĨNH VỰC: </t>
  </si>
  <si>
    <t>TÌM KIẾM THEO LĨNH VỰC:</t>
  </si>
  <si>
    <t>Sản xuất và kinh doanh mãng cầu xiêm</t>
  </si>
  <si>
    <t>x</t>
  </si>
  <si>
    <t>HTX Mãng Cầu Xiêm Hòa Mỹ</t>
  </si>
  <si>
    <t>HTX Mãng Cầu Xiêm Thuận Hòa</t>
  </si>
  <si>
    <t>xã Thuận Hòa</t>
  </si>
  <si>
    <t>Bơm tưới, Vật tư nông nghiệp, cơ giới phục vụ nông nghiệp</t>
  </si>
  <si>
    <t>Sản xuất và kinh doanh mãng cầu xiêm, vật tư nông nghiệp, vận chuyển hàng hóa</t>
  </si>
  <si>
    <t>HTX Tâm Quyết</t>
  </si>
  <si>
    <t>xã Vĩnh Thuận Đông</t>
  </si>
  <si>
    <t>HTX NN Trường Thịnh</t>
  </si>
  <si>
    <t>SX lúa giống, lúa hàng hóa và bao tiêu lúa hàng hóa, DV phân bón</t>
  </si>
  <si>
    <t>xã Long Thạnh</t>
  </si>
  <si>
    <t>SX cung ứng cây giống nông nghiệp, cung cấp trao đổi DV nông nghiệp</t>
  </si>
  <si>
    <t>HTX Bắc Xà No</t>
  </si>
  <si>
    <t>SX lúa giống, lúa hàng hoá, hoạt động DV trồng trọt, sau thu hoạch, bán buôn phân bón sử dụng trong nông nghiệp, tín dụng nội bộ</t>
  </si>
  <si>
    <t>HTX NN Bình Thạnh C</t>
  </si>
  <si>
    <t>TX. Long Mỹ</t>
  </si>
  <si>
    <t>Bơm tưới, SXKD lúa giống, mua bán vật tư nông nghiệp, liên kết bao tiêu sản phẩm, tín dụng nội bộ</t>
  </si>
  <si>
    <t>Trần Văn Ghi</t>
  </si>
  <si>
    <t>HTX NN Lái Hiếu</t>
  </si>
  <si>
    <t>Lê Thị Núi</t>
  </si>
  <si>
    <t>0972.724333</t>
  </si>
  <si>
    <t>0167.897999</t>
  </si>
  <si>
    <t>Mua bán trăn, nuôi gia súc gia cầm</t>
  </si>
  <si>
    <t>Dương Văn Nhu</t>
  </si>
  <si>
    <t>01223.009597</t>
  </si>
  <si>
    <t>0976.893246</t>
  </si>
  <si>
    <t>12/04/2009</t>
  </si>
  <si>
    <t>HTX Kiến Trung</t>
  </si>
  <si>
    <t>HTX NN Tân Phú A</t>
  </si>
  <si>
    <t>xã Tân Bình</t>
  </si>
  <si>
    <t>HTX NN Bàu Môn</t>
  </si>
  <si>
    <t>xã Hòa An</t>
  </si>
  <si>
    <t>HTX NN An Hòa</t>
  </si>
  <si>
    <t>Bơm tưới, SX &amp; cung ứng lúa giống; SX và mua bán cây con giống nông sản; mua bán vật tư nông nghiệp; Liên kết bao tiêu sản phẩm; tín dụng nội bộ.</t>
  </si>
  <si>
    <t>09/10/2017</t>
  </si>
  <si>
    <t>Nguyễn Văn Phúc</t>
  </si>
  <si>
    <t>0939.807635</t>
  </si>
  <si>
    <t>04/8/2017</t>
  </si>
  <si>
    <t>Trần Văn Thảnh</t>
  </si>
  <si>
    <t>0939.084.532</t>
  </si>
  <si>
    <t>DV bơm tưới, DV vật tư NN, mua bán lúa giống, lúa thương phẩm.</t>
  </si>
  <si>
    <t>29/8/2017</t>
  </si>
  <si>
    <t>Phạm Văn Hậu</t>
  </si>
  <si>
    <t>01659.913.069</t>
  </si>
  <si>
    <t>DV bơm tưới, DV vật tư NN, mua bán lúa giống, lúa thương phẩm, nuôi trồng thủy sản (nuôi cá trên ruộng)</t>
  </si>
  <si>
    <t>30/8/2017</t>
  </si>
  <si>
    <t>Võ Văn Quới</t>
  </si>
  <si>
    <t>0988.229.505</t>
  </si>
  <si>
    <t xml:space="preserve">Trồng rau, đậu các loại và trồng hoa, cây cảnh; Trồng cây ăn quả; Hoạt động dịch vụ trồng trọt; Hoạt động dịch vụ sau thu hoạch; Chế biến và bảo quản rau quả; Vận tải hàng hóa bằng đường bộ.
</t>
  </si>
  <si>
    <t>16/9/2017</t>
  </si>
  <si>
    <t>Võ Văn Chuyển</t>
  </si>
  <si>
    <t>0965.876.125</t>
  </si>
  <si>
    <t>HTX Cây Giống Út Vân</t>
  </si>
  <si>
    <t>Sản xuất, cung ứng cây giống, cây ăn trái các loại; Mua bán cây giống các loại; Sản xuất, mua bán trái cây các loại; Sản xuất, mua bán cây cảnh; Sản xuất, mua bán phân bón (phân hữu cơ và vô cơ)</t>
  </si>
  <si>
    <t>Trần Văn Phèn</t>
  </si>
  <si>
    <t>01642.171283</t>
  </si>
  <si>
    <t>16/10/1/2017</t>
  </si>
  <si>
    <t>HTX thực hiện theo Quyết định số 62 của Thủ tướng Chính phủ</t>
  </si>
  <si>
    <t>HTX thực hiện theo Quyết định số 445 của Thủ tướng Chính phủ</t>
  </si>
  <si>
    <t>HTX thực hiện theo Dự án VnSat giai đoạn 2017-2018</t>
  </si>
  <si>
    <t>Số HTX tham gia</t>
  </si>
  <si>
    <t>Diện tích bao tiêu</t>
  </si>
  <si>
    <t>Đơn vị liên kết</t>
  </si>
  <si>
    <t>- Công ty Sông Hậu.</t>
  </si>
  <si>
    <t>Ðơn vị hành chính cấp Huyện</t>
  </si>
  <si>
    <t>Thành phố</t>
  </si>
  <si>
    <t>Vị Thanh</t>
  </si>
  <si>
    <t>Thị xã</t>
  </si>
  <si>
    <t>Long Mỹ</t>
  </si>
  <si>
    <t>Ngã Bảy</t>
  </si>
  <si>
    <t>Huyện</t>
  </si>
  <si>
    <t>Châu Thành</t>
  </si>
  <si>
    <t>Châu Thành A</t>
  </si>
  <si>
    <t>Phụng Hiệp</t>
  </si>
  <si>
    <t>Vị Thủy</t>
  </si>
  <si>
    <t>Diện tích (km²)</t>
  </si>
  <si>
    <t>118,7</t>
  </si>
  <si>
    <t>79,0</t>
  </si>
  <si>
    <t>134,5</t>
  </si>
  <si>
    <t>156,6</t>
  </si>
  <si>
    <t>396,2</t>
  </si>
  <si>
    <t>485,5</t>
  </si>
  <si>
    <t>230,2</t>
  </si>
  <si>
    <t>Dân số (người)</t>
  </si>
  <si>
    <t>Mật độ dân số (người/km²)</t>
  </si>
  <si>
    <t>Số đơn vị hành chính</t>
  </si>
  <si>
    <t>Năm thành lập</t>
  </si>
  <si>
    <t>Phường 1</t>
  </si>
  <si>
    <t>Phường 4</t>
  </si>
  <si>
    <t>Phường 5</t>
  </si>
  <si>
    <t>Phường 7</t>
  </si>
  <si>
    <t>Vị Tân</t>
  </si>
  <si>
    <t>Hỏa Lựu</t>
  </si>
  <si>
    <t>Tân Tiến</t>
  </si>
  <si>
    <t>Hỏa Tiến</t>
  </si>
  <si>
    <t>5 phường:</t>
  </si>
  <si>
    <t>4 xã:</t>
  </si>
  <si>
    <t>4 phường:</t>
  </si>
  <si>
    <t>Thuận An</t>
  </si>
  <si>
    <t>Bình Thạnh</t>
  </si>
  <si>
    <t xml:space="preserve">Vĩnh Tường </t>
  </si>
  <si>
    <t>Trà Lồng</t>
  </si>
  <si>
    <t>5 xã:</t>
  </si>
  <si>
    <t>Long Bình</t>
  </si>
  <si>
    <t>Long Trị</t>
  </si>
  <si>
    <t>Long Trị A</t>
  </si>
  <si>
    <t xml:space="preserve">Long Phú </t>
  </si>
  <si>
    <t>Tân Phú</t>
  </si>
  <si>
    <t xml:space="preserve">3 phường: </t>
  </si>
  <si>
    <t>Lái Hiếu</t>
  </si>
  <si>
    <t>Hiệp Thành</t>
  </si>
  <si>
    <t>3 xã:</t>
  </si>
  <si>
    <t>Hiệp Lợi</t>
  </si>
  <si>
    <t>Đại Thành</t>
  </si>
  <si>
    <t>Tân Thành</t>
  </si>
  <si>
    <t xml:space="preserve">2 thị trấn: </t>
  </si>
  <si>
    <t xml:space="preserve">Ngã Sáu </t>
  </si>
  <si>
    <t>Mái Dầm</t>
  </si>
  <si>
    <t xml:space="preserve">7 xã: </t>
  </si>
  <si>
    <t>Đông Phước</t>
  </si>
  <si>
    <t>Đông Phước A</t>
  </si>
  <si>
    <t>Phú Hữu</t>
  </si>
  <si>
    <t>Phú Tân</t>
  </si>
  <si>
    <t>Phú An</t>
  </si>
  <si>
    <t>Đông Phú</t>
  </si>
  <si>
    <t>Đông Thạnh</t>
  </si>
  <si>
    <t>4 thị trấn:</t>
  </si>
  <si>
    <t>Một Ngàn</t>
  </si>
  <si>
    <t>Bảy Ngàn</t>
  </si>
  <si>
    <t xml:space="preserve">Cái Tắc </t>
  </si>
  <si>
    <t>Rạch Gòi</t>
  </si>
  <si>
    <t>6 xã:</t>
  </si>
  <si>
    <t>Thạnh Xuân</t>
  </si>
  <si>
    <t>Tân Phú Thạnh</t>
  </si>
  <si>
    <t>Tân Hòa</t>
  </si>
  <si>
    <t>Trường Long Tây</t>
  </si>
  <si>
    <t>Trường Long A</t>
  </si>
  <si>
    <t>Nhơn Nghĩa A</t>
  </si>
  <si>
    <t>8 xã:</t>
  </si>
  <si>
    <t>Thuận Hòa</t>
  </si>
  <si>
    <t>Thuận Hưng</t>
  </si>
  <si>
    <t>Vĩnh Thuận Đông</t>
  </si>
  <si>
    <t>Vĩnh Viễn</t>
  </si>
  <si>
    <t>Vĩnh Viễn A</t>
  </si>
  <si>
    <t>Xà Phiên</t>
  </si>
  <si>
    <t xml:space="preserve">Lương Tâm </t>
  </si>
  <si>
    <t>Lương Nghĩa</t>
  </si>
  <si>
    <t>3 thị trấn:</t>
  </si>
  <si>
    <t>Cây Dương</t>
  </si>
  <si>
    <t>Kinh Cùng</t>
  </si>
  <si>
    <t>Búng Tàu</t>
  </si>
  <si>
    <r>
      <rPr>
        <b/>
        <sz val="14"/>
        <color indexed="10"/>
        <rFont val="Times New Roman"/>
        <family val="1"/>
      </rPr>
      <t>12 xã:</t>
    </r>
    <r>
      <rPr>
        <sz val="14"/>
        <color indexed="8"/>
        <rFont val="Times New Roman"/>
        <family val="1"/>
      </rPr>
      <t xml:space="preserve"> </t>
    </r>
  </si>
  <si>
    <t>Tân Phước Hưng</t>
  </si>
  <si>
    <t>Tân Bình</t>
  </si>
  <si>
    <t>Hòa An</t>
  </si>
  <si>
    <t>Phương Bình</t>
  </si>
  <si>
    <t>Phương Phú</t>
  </si>
  <si>
    <t>Hòa Mỹ</t>
  </si>
  <si>
    <t>Hiệp Hưng</t>
  </si>
  <si>
    <t>Thạnh Hòa</t>
  </si>
  <si>
    <t>Bình Thành</t>
  </si>
  <si>
    <t>Tân Long</t>
  </si>
  <si>
    <t>Long Thạnh</t>
  </si>
  <si>
    <t xml:space="preserve">1 thị trấn: </t>
  </si>
  <si>
    <t>Nàng Mau</t>
  </si>
  <si>
    <t>9 xã:</t>
  </si>
  <si>
    <t>Vị Bình</t>
  </si>
  <si>
    <t>Vị Đông</t>
  </si>
  <si>
    <t>Vị Thắng</t>
  </si>
  <si>
    <t>Vĩnh Thuận Tây</t>
  </si>
  <si>
    <t>Vĩnh Trung</t>
  </si>
  <si>
    <t>Vĩnh Tường</t>
  </si>
  <si>
    <t xml:space="preserve">HTX Tân Bình </t>
  </si>
  <si>
    <t>TT. Một Ngàn</t>
  </si>
  <si>
    <t>Điện dân dụng, công nghiệp, điện cao thế, trung thế, hạ thế và trạm biến áp, cung cấp vật liệu điện</t>
  </si>
  <si>
    <t>Lê Thaái Bình</t>
  </si>
  <si>
    <t>HTX NN Thiịnh Phát</t>
  </si>
  <si>
    <t>Mua bán cây giống, phân bón, trái cây</t>
  </si>
  <si>
    <t xml:space="preserve">Đỗ Thị Bích Ngọc </t>
  </si>
  <si>
    <t>0963,127474</t>
  </si>
  <si>
    <t>HTX Năm Nhi</t>
  </si>
  <si>
    <t>SX Caây giống, mua bán vật tư nông nghiệp</t>
  </si>
  <si>
    <t>31/10/2017</t>
  </si>
  <si>
    <t>Bùi Văn Nghi</t>
  </si>
  <si>
    <t>0939,300203</t>
  </si>
  <si>
    <t>HTX NN DV TM Tân Quới Lộ - SAEMAUL</t>
  </si>
  <si>
    <t>SX lúa dịch vật tư nông nghiệp, bơm tưới, làm đất</t>
  </si>
  <si>
    <t>04/10/2017</t>
  </si>
  <si>
    <t>Nguyễn Thông Minh</t>
  </si>
  <si>
    <t>01215024111</t>
  </si>
  <si>
    <t>HTX Phát Lợi</t>
  </si>
  <si>
    <t xml:space="preserve">phường Hiệp Thành </t>
  </si>
  <si>
    <t>DV cung ứng cây giuống (mía, thuê mướn làm các công đoạn trồng mía, cung ứng phân bón và thuốc BVTV, chuyên chở mía, bao tiêu sản phẩm)</t>
  </si>
  <si>
    <t>03/11/2017</t>
  </si>
  <si>
    <t>Võ Tấn Phát</t>
  </si>
  <si>
    <t>0949,910707</t>
  </si>
  <si>
    <t>HTX DV NN ấp 9 Lương Tâm, Long Mỹ, Hậu Giang - SAEMAUL Hàn Quốc</t>
  </si>
  <si>
    <t>SX lúa giống, dịch vụ phục vụ nông nghiệp, kinh doanh vật tư nông nghiệp</t>
  </si>
  <si>
    <t>13/10/2017</t>
  </si>
  <si>
    <t>Lê Văn Trung</t>
  </si>
  <si>
    <t>0987,192063</t>
  </si>
  <si>
    <t>HTX NN Thạnh Đông</t>
  </si>
  <si>
    <t>06/11/2017</t>
  </si>
  <si>
    <t>HTX Nông sản sạch An Phát</t>
  </si>
  <si>
    <t>Thành lập mới năm 2018</t>
  </si>
  <si>
    <t>Đã giải thể trong  năm 2018</t>
  </si>
  <si>
    <t>TỔNG SỐ CÁC HTX TRÊN ĐỊA BÀN TỈNH</t>
  </si>
  <si>
    <t>TỔNG SỐ CÁC HTX Ở  TỪNG  HUYỆN, T.XÃ, TP</t>
  </si>
  <si>
    <t>Đang hoạt động cầm chừng trong   năm 2018</t>
  </si>
  <si>
    <t>HTX Tiến Hà</t>
  </si>
  <si>
    <t>Mua bán hàng nông sản, cây trái</t>
  </si>
  <si>
    <t>Nguyễn Văn Men</t>
  </si>
  <si>
    <t>HTX May Khải Hoàng</t>
  </si>
  <si>
    <t>phường Lái Hiếu</t>
  </si>
  <si>
    <t xml:space="preserve">HTX NN 19/5 </t>
  </si>
  <si>
    <t>Nguyễn Văn Bảy</t>
  </si>
  <si>
    <t>01683 149 471-874172</t>
  </si>
  <si>
    <t xml:space="preserve">HTX TMDVNN Cá rô đồng LM </t>
  </si>
  <si>
    <t>17/02/2012</t>
  </si>
  <si>
    <t>Nguyễn Thành Son</t>
  </si>
  <si>
    <t>HTX Đồng Lợi</t>
  </si>
  <si>
    <t>Ương cá giống và cá thương phẩm</t>
  </si>
  <si>
    <t>30/06/2018</t>
  </si>
  <si>
    <t>Võ Thị Tuyết Loan</t>
  </si>
  <si>
    <t>HTX DVNN&amp;XD Đan Anh</t>
  </si>
  <si>
    <t>Bơm tưới và sản xuất lúa giống; DV sản xuất nông nghiệp và tín dụng nội bộ</t>
  </si>
  <si>
    <t>Nguyêễn Văn Thổ</t>
  </si>
  <si>
    <t>0979.445577</t>
  </si>
  <si>
    <t>HTX NN TM DV Thuận Hòa</t>
  </si>
  <si>
    <t>SX trà mãng cầu, mức mãng cầu, cung ứng vật tư nông nghiệp</t>
  </si>
  <si>
    <t>27/06/2018</t>
  </si>
  <si>
    <t>01662.766495</t>
  </si>
  <si>
    <t>HTX Chăn nuôi Chí Thành</t>
  </si>
  <si>
    <t>Chăn nuôi động vật hoang dã, tín dụng nội bộ</t>
  </si>
  <si>
    <t>22/06/2018</t>
  </si>
  <si>
    <t>Lê Thanh Trí</t>
  </si>
  <si>
    <t>0946.332569</t>
  </si>
  <si>
    <t>HTX NN Tân Tiến</t>
  </si>
  <si>
    <t>SX lúa giống, lúa thương phẩm</t>
  </si>
  <si>
    <t>Nguyễn Văn Vô</t>
  </si>
  <si>
    <t>HTX Tôm - Lúa Tân Tiến</t>
  </si>
  <si>
    <t>Nguyễn Thị Ênh</t>
  </si>
  <si>
    <t>SX tôm - lúa, cung ứng vật tư nông nghiệp, tiêu thụ sản phẩm cho thành viên</t>
  </si>
  <si>
    <t>HTX DVNN Long Trị A</t>
  </si>
  <si>
    <t>Bơm tưới, SX và cung ứng giống; SX mua bán cây, con giống và nông sản; mua bán vật  tư nông nghiệp; liên kết bao tiêu sản phẩm; tín dụng nội bộ.</t>
  </si>
  <si>
    <t>22/08/2018</t>
  </si>
  <si>
    <t>Lê Văn Mẫm</t>
  </si>
  <si>
    <t>0164.7719.140</t>
  </si>
  <si>
    <t>HTX NN Thuận Mỹ</t>
  </si>
  <si>
    <t>Bơm tưới, cung ứng vật tư nông nghiệp, dịch vụ bao tiêu mía</t>
  </si>
  <si>
    <t>Nguyễn Khắc Lào</t>
  </si>
  <si>
    <t>HTX Dưa lưới Thuận Phát</t>
  </si>
  <si>
    <t xml:space="preserve">SXKD trái dưa lưới, nước ép dưa lưới </t>
  </si>
  <si>
    <t>15/09/2018</t>
  </si>
  <si>
    <t>Võ Văn Trưng</t>
  </si>
  <si>
    <t>HTX Duy An</t>
  </si>
  <si>
    <t>Gia công hàng thủ công mỹ nghệ, đào tạo nghề nông thôn</t>
  </si>
  <si>
    <t>14/09/2018</t>
  </si>
  <si>
    <t>Nguyễn Tấn Tài</t>
  </si>
  <si>
    <t>0913.816291</t>
  </si>
  <si>
    <t>01666.260742</t>
  </si>
  <si>
    <t>01215.608476</t>
  </si>
  <si>
    <t>HTX NN Phụng Sơn</t>
  </si>
  <si>
    <t>Cung cấp cây giống, tín dụng nội bộ, phân bón, sản phẩm trái cây có múi</t>
  </si>
  <si>
    <t>25/09/2018</t>
  </si>
  <si>
    <t>Trầm Thanh Phương</t>
  </si>
  <si>
    <t>Huyện ủy không cho ra mắt</t>
  </si>
  <si>
    <t xml:space="preserve">HTX NN Thạnh Mỹ </t>
  </si>
  <si>
    <t>HTX NN Thạnh Phát</t>
  </si>
  <si>
    <t>Cung cấp cây giống, thu mua trái cây các loại, cung ứng dịch vụ nông nghiệp</t>
  </si>
  <si>
    <t>Cung cấp cây giống, thu mua trái cây các loại, cung ứng dịch vụ thuốc thú y, thức ăn gia súc, gia cầm, thủy sản, vận tải hàng hóa.</t>
  </si>
  <si>
    <t>16/08/2018</t>
  </si>
  <si>
    <t>Nguyễn Văn Tấn</t>
  </si>
  <si>
    <t>0937,044239</t>
  </si>
  <si>
    <t>Dịch vụ bơm tưới, cung ứng vật tư nông nghiệp, dịch vụ bao tiêu lúa</t>
  </si>
  <si>
    <t xml:space="preserve">Nguyễn Khắc Lào </t>
  </si>
  <si>
    <t>01666,260742</t>
  </si>
  <si>
    <t>HTX NN Tấn Trung</t>
  </si>
  <si>
    <t>HTX Chăn nuôi bò</t>
  </si>
  <si>
    <t>HTX trồng tràm</t>
  </si>
  <si>
    <t>HTX nuôi trạch lấu</t>
  </si>
  <si>
    <t>HTX TM DV Ngã Bảy</t>
  </si>
  <si>
    <t>HTX giao thông vận tải Vĩnh Tường</t>
  </si>
  <si>
    <t>HTX NN Đồng Xanh</t>
  </si>
  <si>
    <t>HTX NN Song Bình</t>
  </si>
  <si>
    <t>HTX NN Đông Thịnh</t>
  </si>
  <si>
    <t>HTX XD Ngọc Phú</t>
  </si>
  <si>
    <t>22/11/2016</t>
  </si>
  <si>
    <t>Nguyễn Văn Giàu</t>
  </si>
  <si>
    <t>HỢP TÁC XÃ</t>
  </si>
  <si>
    <t>TỔ HỢP TÁC</t>
  </si>
  <si>
    <t>SL HTX  Năm 2017</t>
  </si>
  <si>
    <t>SL THT  Năm 2017</t>
  </si>
  <si>
    <t>TL mới 2018</t>
  </si>
  <si>
    <t>G. thể 2018</t>
  </si>
  <si>
    <t>Tổng số Năm 2018</t>
  </si>
  <si>
    <t>TP. Vị Thanh</t>
  </si>
  <si>
    <t>H. Châu Thành</t>
  </si>
  <si>
    <t>H. Châu Thành A</t>
  </si>
  <si>
    <t>H. Phụng Hiệp</t>
  </si>
  <si>
    <t>H. Long Mỹ</t>
  </si>
  <si>
    <t>H. Vị Thủy</t>
  </si>
  <si>
    <t>Trong đó:</t>
  </si>
  <si>
    <t>Phi Nông nghiệp</t>
  </si>
  <si>
    <t>Tổng số thành viên</t>
  </si>
  <si>
    <t>Tổng số vốn góp</t>
  </si>
  <si>
    <t>ĐVT: triệu đồng</t>
  </si>
  <si>
    <t>Tổng số</t>
  </si>
  <si>
    <t>Lĩnh vực</t>
  </si>
  <si>
    <t>Trồng trọt</t>
  </si>
  <si>
    <t>Thủy sản</t>
  </si>
  <si>
    <t>Tổng hợp</t>
  </si>
  <si>
    <t>Chăn nuôi</t>
  </si>
  <si>
    <t>HTX NN TM DV Thạnh Tiến</t>
  </si>
  <si>
    <t>Sản xuất cây giống</t>
  </si>
  <si>
    <t>SX và cung ứng trâu, bò, dê</t>
  </si>
  <si>
    <t>Lê Thanh Tâm</t>
  </si>
  <si>
    <t>Bơm nước; sản xuất lúa hàng hóa, lúa giống; cung ứng lúa giống và dịch vụ tiêu thụ lúa hàng hóa</t>
  </si>
  <si>
    <t>Sản xuất, cung ứng con giống ba ba, cua đinh.</t>
  </si>
  <si>
    <t>kinh doanh sản xuất khóm, cung ứng vật tư nông nghiệp</t>
  </si>
  <si>
    <t>DANH SÁCH HỢP TÁC XÃ MỚI THÀNH LẬP NĂM 2018</t>
  </si>
  <si>
    <t>BẢNG TỔNG HỢP SỐ LIỆU NĂM 2018</t>
  </si>
  <si>
    <t>Tên đơn vị</t>
  </si>
  <si>
    <t>LV PNN</t>
  </si>
  <si>
    <t>LV NN</t>
  </si>
  <si>
    <t>HTX Thúy Hằng</t>
  </si>
  <si>
    <t>Giao Thông vận tải</t>
  </si>
  <si>
    <t>HTX Minh Tùng</t>
  </si>
  <si>
    <t>HTX Vạn An</t>
  </si>
  <si>
    <t>Đan lục bình</t>
  </si>
  <si>
    <t xml:space="preserve">HTX Hồng Phúc </t>
  </si>
  <si>
    <t>HTX Thuận Phát</t>
  </si>
  <si>
    <t>HTX Tài Phúc</t>
  </si>
  <si>
    <t>HTX Lộc Hưng</t>
  </si>
  <si>
    <t>DANH SÁCH THÀNH LẬP MỚI NĂM 2018</t>
  </si>
  <si>
    <t xml:space="preserve">Lĩnh vực </t>
  </si>
  <si>
    <t>Tên Hợp tác xã</t>
  </si>
  <si>
    <t>Địa chỉ</t>
  </si>
  <si>
    <t>Ngành nghề</t>
  </si>
  <si>
    <t>Vốn góp</t>
  </si>
  <si>
    <t>Thành viên</t>
  </si>
  <si>
    <t>Ghi chú</t>
  </si>
  <si>
    <t>SXKD lúa giống, lúa thương phẩm</t>
  </si>
  <si>
    <t>SXKD khóm, cung ứng vật tư nông nghiệp</t>
  </si>
  <si>
    <t>Mua bán cam sành, sản xuất cây giống trao đổi vật tư nông nghiệp</t>
  </si>
  <si>
    <t>TỔNG CỘNG:</t>
  </si>
  <si>
    <t>UBND TỈNH HẬU GIANG</t>
  </si>
  <si>
    <t>LIÊN MINH HỢP TÁC XÃ</t>
  </si>
  <si>
    <t>CỘNG HÒA XÃ HỌI CHỦ NGHĨA ViỆT NAM</t>
  </si>
  <si>
    <t>Độc lập - Tự do - Hạnh phúc</t>
  </si>
  <si>
    <t>LHHTX Châu Thành</t>
  </si>
  <si>
    <t>HTX Kỳ Như</t>
  </si>
  <si>
    <t>1</t>
  </si>
  <si>
    <t>2</t>
  </si>
  <si>
    <t>3</t>
  </si>
  <si>
    <t>4</t>
  </si>
  <si>
    <t>5</t>
  </si>
  <si>
    <t>6</t>
  </si>
  <si>
    <t>7</t>
  </si>
  <si>
    <t>HTX trái cây sinh học OCOP</t>
  </si>
  <si>
    <t>HTX Hậu Giang Xanh</t>
  </si>
  <si>
    <t>Số TT</t>
  </si>
  <si>
    <t>HTX Kim Ngoan</t>
  </si>
  <si>
    <t>I</t>
  </si>
  <si>
    <t>HTX Phi Nông nghiệp</t>
  </si>
  <si>
    <t>II</t>
  </si>
  <si>
    <t>III</t>
  </si>
  <si>
    <t>IV</t>
  </si>
  <si>
    <t>HTX Nông Nghiệp</t>
  </si>
  <si>
    <t xml:space="preserve">HTX Ngưng hoạt động </t>
  </si>
  <si>
    <t>HỢP TÁC XÃ THAM GIA ĐỀ ÁN</t>
  </si>
  <si>
    <t>Tên Đề án (05 HTX)</t>
  </si>
  <si>
    <t>Tên HTX thụ hưởng</t>
  </si>
  <si>
    <t>Nội dung hỗ trợ (năm 2021-2022)</t>
  </si>
  <si>
    <t>Quyết định 167</t>
  </si>
  <si>
    <t>HTX dưa lưới Thuận Phát</t>
  </si>
  <si>
    <t>Tổ 2, ấp Tân Long B, xã Bình Thành, huyện Phụng Hiệp</t>
  </si>
  <si>
    <t>Số 35, đường 3/2, khu vực 3, phường V, thành phố Vị Thanh</t>
  </si>
  <si>
    <t>HTX nông nghiệp Phước Lộc</t>
  </si>
  <si>
    <t>Ấp trường Hiệp A, xã Trường Long A, huyện Châu Thành A</t>
  </si>
  <si>
    <t>HTX Kim Ngân</t>
  </si>
  <si>
    <t>Phường Vĩnh Tường, thị xã Long Mỹ</t>
  </si>
  <si>
    <t>HTX Dịch vụ vận tải thủy bộ</t>
  </si>
  <si>
    <t>Phường Bình Thạnh, thị xã Long Mỹ</t>
  </si>
  <si>
    <t>Đề án phát triển nông nghiệp bền vững (Nghị quyết 26)</t>
  </si>
  <si>
    <t>Hỗ trợ 02 cán bộ trẻ về làm việc tại HTX</t>
  </si>
  <si>
    <t>Ấp Tầm Vu 1, xã Thạnh Hòa, Huyện Phụng Hiệp</t>
  </si>
  <si>
    <t>HTX nông nghiệp Thuận Lợi</t>
  </si>
  <si>
    <t>Ấp 8, xã Thuậ Hưng, Huyện Long Mỹ</t>
  </si>
  <si>
    <t>HTX nuôi lươn Thuận Phát</t>
  </si>
  <si>
    <t>Ấp 8, xã Thuận Hưng, Huyện Long Mỹ</t>
  </si>
  <si>
    <t>HTX nông nghiệp Hiếu Lực</t>
  </si>
  <si>
    <t>Ấp Trường Hòa A, xã Trường Long A, huyện Châu Thành A</t>
  </si>
  <si>
    <t>Xã Vị Đông, Huyện Vị Thủy</t>
  </si>
  <si>
    <t>Lựa chọn thành lập 3 Liên hiệp</t>
  </si>
  <si>
    <t>Lĩnh vực thủy sản</t>
  </si>
  <si>
    <t>Thành lập mới</t>
  </si>
  <si>
    <t>Lĩnh vực lúa gạo</t>
  </si>
  <si>
    <t>Lĩnh Vực trái cây</t>
  </si>
  <si>
    <t xml:space="preserve">Địa chỉ ấp, khu vực; xã, phường, thị trấn </t>
  </si>
  <si>
    <t>Huyện, thị xã, thành phố</t>
  </si>
  <si>
    <t>Ngành nghề đăng ký sản xuất kinh doanh</t>
  </si>
  <si>
    <t>Ngày, tháng, năm tổ chức Đại hội nhiệm kỳ sau cùng</t>
  </si>
  <si>
    <t>Trình dộ chuyên môn cán bộ quản lý htx</t>
  </si>
  <si>
    <t>Trên ĐH</t>
  </si>
  <si>
    <t>ĐH</t>
  </si>
  <si>
    <t>Cao đẳng</t>
  </si>
  <si>
    <t>Trung cấp</t>
  </si>
  <si>
    <t>Trình độ chuyên môn của thành viên (trừ cán bộ quản lý)</t>
  </si>
  <si>
    <t>Cao đẳng trở lên</t>
  </si>
  <si>
    <t>Số lượng thành viên Hội đồng quản trị</t>
  </si>
  <si>
    <t>Trong HĐQT</t>
  </si>
  <si>
    <t>Là thành viên</t>
  </si>
  <si>
    <t>Số lượng Đảng viên trong HTX</t>
  </si>
  <si>
    <t>Tổng doanh thu của HTX (triệu đồng)</t>
  </si>
  <si>
    <t>Cán bộ quản lý</t>
  </si>
  <si>
    <t>Tổng lợi nhuận sau thuế của HTX (triệu đồng)</t>
  </si>
  <si>
    <t>Có sản phẩm xuất khẩu sang thị trường nước ngoài (tên sản phẩm)</t>
  </si>
  <si>
    <t>Diện tích đất sản xuất của HTX (Ha)</t>
  </si>
  <si>
    <t>Độ tuổi trung bình của cán bộ quản lý HTX</t>
  </si>
  <si>
    <t>Số lao động trong HTX</t>
  </si>
  <si>
    <t>Chương trình, dự án được hỗ trợ (nêu cụ thể HTX được hỗ trợ từ chương trình, dự án nào và số lượng)</t>
  </si>
  <si>
    <t>THỦ TRƯỞNG ĐƠN VỊ</t>
  </si>
  <si>
    <t>Họ và tên</t>
  </si>
  <si>
    <t>Năm sinh</t>
  </si>
  <si>
    <t>Họ tên Chủ tịch Hội đồng quabr trị (Giám đốc)</t>
  </si>
  <si>
    <t>Phân loại HTX năm 2022</t>
  </si>
  <si>
    <t>…….., Ngày     tháng      năm 2023</t>
  </si>
  <si>
    <t>Thu nhập bình quân trong HTX (triệu đồng)</t>
  </si>
  <si>
    <t>HTX Giải thể 6 tháng</t>
  </si>
  <si>
    <t>HTX nông nghiệp Sơn Phú</t>
  </si>
  <si>
    <t>Ấp Sơn Phú, xã Đại Thành</t>
  </si>
  <si>
    <t>2 tỷ</t>
  </si>
  <si>
    <t xml:space="preserve"> Dịch vụ vật tư nông; Thu mua, bán hàng nông sản, dịch vụ cung cấp giống cây trồng, vật nuôi</t>
  </si>
  <si>
    <t>0972724333</t>
  </si>
  <si>
    <t>35</t>
  </si>
  <si>
    <t>40 -50</t>
  </si>
  <si>
    <t>05</t>
  </si>
  <si>
    <t>HTX nông nghiệp Đại Thành</t>
  </si>
  <si>
    <t>Ấp Sơn Phú 1, xã Đại Thành</t>
  </si>
  <si>
    <t>Kinh doanh mua bán giống cây, con giống các loại, mua bán hàng nông sản trái cây các loại,Dịch vụ chăm sóc cây trồng , mua bán hoa kiễng các loại</t>
  </si>
  <si>
    <t>0976100005</t>
  </si>
  <si>
    <t>Tốt</t>
  </si>
  <si>
    <t>25</t>
  </si>
  <si>
    <t>35 -45</t>
  </si>
  <si>
    <t>03</t>
  </si>
  <si>
    <t>HTX NN Huỳnh Dân</t>
  </si>
  <si>
    <t>Ấp Mái Dầm, xã Đại Thành</t>
  </si>
  <si>
    <t>0986864266</t>
  </si>
  <si>
    <t>tốt</t>
  </si>
  <si>
    <t>10</t>
  </si>
  <si>
    <t>40-50</t>
  </si>
  <si>
    <t>Bùi Thị Phượng Liên</t>
  </si>
  <si>
    <t>Nuôi trồng thủy sản cá tra công nghiệp</t>
  </si>
  <si>
    <t>1,5 tỹ</t>
  </si>
  <si>
    <t>0939942922</t>
  </si>
  <si>
    <t>0</t>
  </si>
  <si>
    <t>45 - 55</t>
  </si>
  <si>
    <t>1 tỹ</t>
  </si>
  <si>
    <t>THÀNH PHỐ NGÃ BẢY</t>
  </si>
  <si>
    <t>DANH SÁCH THỐNG KÊ HỢP TÁC XÃ TRÊN ĐỊA BÀN THÀNH PHỐ NGÃ BẢY</t>
  </si>
  <si>
    <t>Vận tải hành khách, hàng hoá, dịch vụ, giao thông vận tải</t>
  </si>
  <si>
    <t>0975614619</t>
  </si>
  <si>
    <t>18-65</t>
  </si>
  <si>
    <t>HTX thương mại dịch vụ Ngã Bảy</t>
  </si>
  <si>
    <t>Vận tải hành khách, hàng hoá</t>
  </si>
  <si>
    <t>1997</t>
  </si>
  <si>
    <t>2023</t>
  </si>
  <si>
    <t>2016</t>
  </si>
  <si>
    <t>Trần Thị Ngọc Như</t>
  </si>
  <si>
    <t>18-60</t>
  </si>
  <si>
    <t>KV 5, phường Ngã Bảy</t>
  </si>
  <si>
    <t>Khá</t>
  </si>
  <si>
    <t>2011</t>
  </si>
  <si>
    <t>HTX Phước Lâm NG7</t>
  </si>
  <si>
    <t>HTX nông nghiệp Cao Thắng</t>
  </si>
  <si>
    <t>KV 7, phường Hiệp Thành</t>
  </si>
  <si>
    <t>Bán cây kiểng công trình, cây giống; dịch vụ trồng trọt, bao tiêu sản phẩm nông nghiệp; phân bón</t>
  </si>
  <si>
    <t>2020</t>
  </si>
  <si>
    <t>Nguyễn Khác Minh</t>
  </si>
  <si>
    <t>31</t>
  </si>
  <si>
    <t>50</t>
  </si>
  <si>
    <t>HTX nông nghiệp Thống Nhất</t>
  </si>
  <si>
    <t>KV 4, phường Hiệp Thành</t>
  </si>
  <si>
    <t>Cung cấp cây giống; buôn bán gạo; hoạt động dịch vụ trồng trọt</t>
  </si>
  <si>
    <t>Võ Phi Thoàn</t>
  </si>
  <si>
    <t>0793999927</t>
  </si>
  <si>
    <t>49</t>
  </si>
  <si>
    <t>KV 3, phường Lái Hiếu</t>
  </si>
  <si>
    <t>Cung ứng vật tư nông nghiệp, thu mua trái cây</t>
  </si>
  <si>
    <t>Nguyễn Hoàng Dũng</t>
  </si>
  <si>
    <t>0907000519</t>
  </si>
  <si>
    <t>0983755505</t>
  </si>
  <si>
    <t>HTX thương mại dịch vụ xây dựng thành Tâm</t>
  </si>
  <si>
    <t>KV Xẻo Vông A</t>
  </si>
  <si>
    <t>xây dựng công trình cầu đường, dân dụng</t>
  </si>
  <si>
    <t>0378978999</t>
  </si>
  <si>
    <t>HTX Trường Hưng</t>
  </si>
  <si>
    <t>KV Xẻo Vông B</t>
  </si>
  <si>
    <t>Sản xuất cây giống, cây cảnh</t>
  </si>
  <si>
    <t>Huỳnh Văn Giang</t>
  </si>
  <si>
    <t>0906969446</t>
  </si>
  <si>
    <t>HTX nông nghiệp Dư Tài Lộc</t>
  </si>
  <si>
    <t>Sản xuất cây giống; dịch vụ cây công trình</t>
  </si>
  <si>
    <t>Nguyễn Văn Dư</t>
  </si>
  <si>
    <t>0949959909</t>
  </si>
  <si>
    <t>HTX Chiến Linh</t>
  </si>
  <si>
    <t>KV Láng Sen, phường Hiệp Lợi</t>
  </si>
  <si>
    <t>Sản xuất lúa, chanh; mua bán phân hữu cơ</t>
  </si>
  <si>
    <t>2022</t>
  </si>
  <si>
    <t>Dương Hoàng Chiến</t>
  </si>
  <si>
    <t>1984</t>
  </si>
  <si>
    <t>0378068331</t>
  </si>
  <si>
    <t>thành lập mới</t>
  </si>
  <si>
    <t>10/2022</t>
  </si>
  <si>
    <t>45</t>
  </si>
  <si>
    <t>HTX nông nghiệp Đông Bình</t>
  </si>
  <si>
    <t>ấp Đông Bình, xã Tân Thành</t>
  </si>
  <si>
    <t>Trồng cay ăn quả; cung cấp phân bón hữu cơ vi sinh</t>
  </si>
  <si>
    <t>12/2009</t>
  </si>
  <si>
    <t>Dương Thanh Thuận</t>
  </si>
  <si>
    <t>1960</t>
  </si>
  <si>
    <t>0976893246</t>
  </si>
  <si>
    <t>24,5</t>
  </si>
  <si>
    <t>63</t>
  </si>
  <si>
    <t>Mua bán cây giống; dịch vụ chăm sóc cây giống nông nghiệp; trồng rừng và chăm sóc rừng</t>
  </si>
  <si>
    <t>11/2014</t>
  </si>
  <si>
    <t>1973</t>
  </si>
  <si>
    <t>0833311212</t>
  </si>
  <si>
    <t>16,5</t>
  </si>
  <si>
    <t>43</t>
  </si>
  <si>
    <t>HTX nông nghiệp Đông An 2</t>
  </si>
  <si>
    <t>ấp Đông An 2, xã Tân Thành</t>
  </si>
  <si>
    <t>Sản xuất và mua bán cây giống; dịch vụ cung ứng vật tư nông nghiệp</t>
  </si>
  <si>
    <t>Nguyễn Văn Tùng</t>
  </si>
  <si>
    <t>1978</t>
  </si>
  <si>
    <t>0988296503</t>
  </si>
  <si>
    <t>mới củng cố lại</t>
  </si>
  <si>
    <t>32</t>
  </si>
  <si>
    <t>HTX Hằng Nhi</t>
  </si>
  <si>
    <t>ấp Đông An 2A, xã Tân Thành</t>
  </si>
  <si>
    <t>10/2021</t>
  </si>
  <si>
    <t>Nguyễn Thị Hằng Nhi</t>
  </si>
  <si>
    <t>0987738358</t>
  </si>
  <si>
    <t>5,7</t>
  </si>
  <si>
    <t>KV 3, phường Ngã Bảy</t>
  </si>
  <si>
    <t>HTX cây giống Út Vân</t>
  </si>
  <si>
    <t>KV Xẻo Vông, phường Hiệp Lợi</t>
  </si>
  <si>
    <t xml:space="preserve">Sản xuất và mua bán cây giống; cung cấp cây cảnh </t>
  </si>
  <si>
    <t>Bùi Thị Lệ Hoa</t>
  </si>
  <si>
    <t>1968</t>
  </si>
  <si>
    <t>ấp Sơn Phú 1, xã Đại Thành</t>
  </si>
  <si>
    <t>HTX xây dựng Thắng Lợi</t>
  </si>
  <si>
    <t>KV 6, phường Ngã Bảy</t>
  </si>
  <si>
    <t>Trần Văn Thắng</t>
  </si>
  <si>
    <t>22 HTX</t>
  </si>
  <si>
    <t>HTX nuôi thuỷ sản Đại Thắng</t>
  </si>
  <si>
    <t>HTX nông nghiệp Phước Thịnh</t>
  </si>
  <si>
    <t>HTX dịch vụ và vận tải đường bộ Phụng Hiệp</t>
  </si>
  <si>
    <t>Sản xuất và mua bán cây giống; mua bán chanh không hạt và cung ứng phân bón</t>
  </si>
  <si>
    <t>2015</t>
  </si>
  <si>
    <t>0939219777</t>
  </si>
  <si>
    <t>16,7</t>
  </si>
  <si>
    <t>Chăn nuôi và mua bán thức ăn gia súc</t>
  </si>
  <si>
    <t>1982</t>
  </si>
  <si>
    <t>2008</t>
  </si>
  <si>
    <t>0919131764</t>
  </si>
  <si>
    <t>Mới củng cố lại</t>
  </si>
  <si>
    <t>5/2023</t>
  </si>
  <si>
    <t>0342171283</t>
  </si>
  <si>
    <t>2017</t>
  </si>
  <si>
    <t>khá</t>
  </si>
  <si>
    <t>ỦY BAN NHÂN DÂN</t>
  </si>
  <si>
    <t>6/2022</t>
  </si>
  <si>
    <t>2009</t>
  </si>
  <si>
    <t>2018</t>
  </si>
  <si>
    <t>Kinh doanh Sản xuất sản phẩm OCOP (Rượu gấc, Trà gấc, Kem gấc)</t>
  </si>
  <si>
    <t>Kinh doanh mua bán các loại giống cây trồng, cây công trình, hoa kiểng</t>
  </si>
  <si>
    <t>02933963366</t>
  </si>
  <si>
    <t>0786909198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</si>
</sst>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_(* #,##0_);_(* \(#,##0\);_(* &quot;-&quot;??_);_(@_)"/>
    <numFmt numFmtId="166" formatCode="mm/dd/yyyy;@"/>
  </numFmts>
  <fonts count="47" x14ac:knownFonts="1">
    <font>
      <sz val="11"/>
      <color theme="1"/>
      <name val="Calibri"/>
      <family val="2"/>
      <scheme val="minor"/>
    </font>
    <font>
      <sz val="14"/>
      <color indexed="8"/>
      <name val="Times New Roman"/>
      <family val="1"/>
    </font>
    <font>
      <b/>
      <sz val="14"/>
      <color indexed="10"/>
      <name val="Times New Roman"/>
      <family val="1"/>
    </font>
    <font>
      <sz val="14"/>
      <name val="Times New Roman"/>
      <family val="1"/>
    </font>
    <font>
      <b/>
      <sz val="11"/>
      <name val="Times New Roman"/>
      <family val="1"/>
    </font>
    <font>
      <sz val="11"/>
      <name val="Times New Roman"/>
      <family val="1"/>
    </font>
    <font>
      <sz val="12"/>
      <name val="Times New Roman"/>
      <family val="1"/>
    </font>
    <font>
      <sz val="11"/>
      <color indexed="8"/>
      <name val="Calibri"/>
      <family val="2"/>
    </font>
    <font>
      <b/>
      <sz val="8"/>
      <name val="Times New Roman"/>
      <family val="1"/>
    </font>
    <font>
      <sz val="13"/>
      <name val="Times New Roman"/>
      <family val="1"/>
    </font>
    <font>
      <b/>
      <sz val="14"/>
      <name val="Times New Roman"/>
      <family val="1"/>
    </font>
    <font>
      <sz val="10"/>
      <name val="Arial"/>
      <family val="2"/>
    </font>
    <font>
      <sz val="10"/>
      <name val="Arial"/>
      <family val="2"/>
    </font>
    <font>
      <b/>
      <sz val="18"/>
      <name val="Times New Roman"/>
      <family val="1"/>
    </font>
    <font>
      <b/>
      <sz val="12"/>
      <name val="Times New Roman"/>
      <family val="1"/>
    </font>
    <font>
      <sz val="10"/>
      <name val="Times New Roman"/>
      <family val="1"/>
    </font>
    <font>
      <sz val="11"/>
      <color theme="1"/>
      <name val="Calibri"/>
      <family val="2"/>
      <scheme val="minor"/>
    </font>
    <font>
      <b/>
      <sz val="11"/>
      <color rgb="FFFA7D00"/>
      <name val="Calibri"/>
      <family val="2"/>
      <scheme val="minor"/>
    </font>
    <font>
      <u/>
      <sz val="11"/>
      <color theme="10"/>
      <name val="Calibri"/>
      <family val="2"/>
    </font>
    <font>
      <u/>
      <sz val="11"/>
      <color theme="10"/>
      <name val="Calibri"/>
      <family val="2"/>
      <charset val="163"/>
    </font>
    <font>
      <sz val="11"/>
      <color theme="1"/>
      <name val="Calibri"/>
      <family val="2"/>
      <charset val="163"/>
      <scheme val="minor"/>
    </font>
    <font>
      <b/>
      <sz val="11"/>
      <color rgb="FFFF0000"/>
      <name val="Times New Roman"/>
      <family val="1"/>
    </font>
    <font>
      <b/>
      <sz val="20"/>
      <color rgb="FFFF0000"/>
      <name val="Times New Roman"/>
      <family val="1"/>
    </font>
    <font>
      <sz val="11"/>
      <color theme="1"/>
      <name val="Times New Roman"/>
      <family val="1"/>
    </font>
    <font>
      <sz val="9"/>
      <color theme="1"/>
      <name val="Times New Roman"/>
      <family val="1"/>
    </font>
    <font>
      <b/>
      <sz val="9"/>
      <color theme="1"/>
      <name val="Times New Roman"/>
      <family val="1"/>
    </font>
    <font>
      <sz val="14"/>
      <color theme="1"/>
      <name val="Times New Roman"/>
      <family val="1"/>
    </font>
    <font>
      <b/>
      <sz val="14"/>
      <color rgb="FFFFFF00"/>
      <name val="Times New Roman"/>
      <family val="1"/>
    </font>
    <font>
      <u/>
      <sz val="14"/>
      <color theme="10"/>
      <name val="Times New Roman"/>
      <family val="1"/>
    </font>
    <font>
      <b/>
      <sz val="14"/>
      <color rgb="FF000080"/>
      <name val="Times New Roman"/>
      <family val="1"/>
    </font>
    <font>
      <b/>
      <sz val="14"/>
      <color rgb="FFFF0000"/>
      <name val="Times New Roman"/>
      <family val="1"/>
    </font>
    <font>
      <sz val="11"/>
      <color theme="0"/>
      <name val="Times New Roman"/>
      <family val="1"/>
    </font>
    <font>
      <b/>
      <sz val="11"/>
      <color theme="0"/>
      <name val="Times New Roman"/>
      <family val="1"/>
    </font>
    <font>
      <sz val="14"/>
      <color theme="0"/>
      <name val="Times New Roman"/>
      <family val="1"/>
    </font>
    <font>
      <sz val="13"/>
      <color theme="1"/>
      <name val="Times New Roman"/>
      <family val="1"/>
    </font>
    <font>
      <i/>
      <sz val="14"/>
      <color theme="1"/>
      <name val="Times New Roman"/>
      <family val="1"/>
    </font>
    <font>
      <b/>
      <sz val="14"/>
      <color theme="1"/>
      <name val="Times New Roman"/>
      <family val="1"/>
    </font>
    <font>
      <sz val="18"/>
      <color theme="1"/>
      <name val="Times New Roman"/>
      <family val="1"/>
    </font>
    <font>
      <b/>
      <sz val="18"/>
      <color theme="1"/>
      <name val="Times New Roman"/>
      <family val="1"/>
    </font>
    <font>
      <b/>
      <sz val="14"/>
      <color theme="0"/>
      <name val="Times New Roman"/>
      <family val="1"/>
    </font>
    <font>
      <b/>
      <sz val="20"/>
      <color theme="0"/>
      <name val="Times New Roman"/>
      <family val="1"/>
    </font>
    <font>
      <b/>
      <sz val="11"/>
      <color theme="1"/>
      <name val="Calibri"/>
      <family val="2"/>
      <scheme val="minor"/>
    </font>
    <font>
      <sz val="18"/>
      <color theme="1"/>
      <name val="Calibri"/>
      <family val="2"/>
      <scheme val="minor"/>
    </font>
    <font>
      <sz val="12"/>
      <color theme="1"/>
      <name val="Times New Roman"/>
      <family val="1"/>
    </font>
    <font>
      <b/>
      <sz val="12"/>
      <color theme="1"/>
      <name val="Times New Roman"/>
      <family val="1"/>
    </font>
    <font>
      <b/>
      <sz val="16"/>
      <color theme="1"/>
      <name val="Times New Roman"/>
      <family val="1"/>
    </font>
    <font>
      <b/>
      <sz val="14"/>
      <color rgb="FF0047AB"/>
      <name val="Times New Roman"/>
      <family val="1"/>
    </font>
  </fonts>
  <fills count="19">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rgb="FF9966CC"/>
        <bgColor indexed="64"/>
      </patternFill>
    </fill>
    <fill>
      <patternFill patternType="solid">
        <fgColor rgb="FF99CCCC"/>
        <bgColor indexed="64"/>
      </patternFill>
    </fill>
    <fill>
      <patternFill patternType="solid">
        <fgColor rgb="FFF5F5DC"/>
        <bgColor indexed="64"/>
      </patternFill>
    </fill>
    <fill>
      <patternFill patternType="solid">
        <fgColor rgb="FFACE1AF"/>
        <bgColor indexed="64"/>
      </patternFill>
    </fill>
    <fill>
      <patternFill patternType="solid">
        <fgColor rgb="FFCCCCFF"/>
        <bgColor indexed="64"/>
      </patternFill>
    </fill>
    <fill>
      <patternFill patternType="solid">
        <fgColor rgb="FFE6E6FA"/>
        <bgColor indexed="64"/>
      </patternFill>
    </fill>
    <fill>
      <patternFill patternType="solid">
        <fgColor rgb="FFC00000"/>
        <bgColor indexed="64"/>
      </patternFill>
    </fill>
    <fill>
      <patternFill patternType="solid">
        <fgColor rgb="FF10E09B"/>
        <bgColor indexed="64"/>
      </patternFill>
    </fill>
    <fill>
      <patternFill patternType="solid">
        <fgColor theme="0"/>
        <bgColor indexed="64"/>
      </patternFill>
    </fill>
    <fill>
      <patternFill patternType="solid">
        <fgColor rgb="FFBB05BB"/>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rgb="FFFF99FF"/>
        <bgColor indexed="64"/>
      </patternFill>
    </fill>
    <fill>
      <patternFill patternType="solid">
        <fgColor rgb="FFE5E4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s>
  <cellStyleXfs count="29">
    <xf numFmtId="0" fontId="0" fillId="0" borderId="0"/>
    <xf numFmtId="0" fontId="17" fillId="2" borderId="14" applyNumberFormat="0" applyAlignment="0" applyProtection="0"/>
    <xf numFmtId="43" fontId="16"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7" fillId="0" borderId="0"/>
    <xf numFmtId="0" fontId="11" fillId="0" borderId="0"/>
    <xf numFmtId="0" fontId="7" fillId="0" borderId="0"/>
    <xf numFmtId="0" fontId="7" fillId="0" borderId="0"/>
    <xf numFmtId="0" fontId="16" fillId="0" borderId="0"/>
    <xf numFmtId="0" fontId="16" fillId="0" borderId="0"/>
    <xf numFmtId="0" fontId="20"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cellStyleXfs>
  <cellXfs count="282">
    <xf numFmtId="0" fontId="0" fillId="0" borderId="0" xfId="0"/>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3" fontId="5"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14" fontId="5" fillId="0" borderId="1" xfId="0" quotePrefix="1" applyNumberFormat="1" applyFont="1" applyBorder="1" applyAlignment="1">
      <alignment horizontal="left" vertical="center" wrapText="1"/>
    </xf>
    <xf numFmtId="0" fontId="5" fillId="0" borderId="1" xfId="0" quotePrefix="1" applyFont="1" applyBorder="1" applyAlignment="1">
      <alignment horizontal="left" vertical="center" wrapText="1"/>
    </xf>
    <xf numFmtId="3" fontId="5" fillId="0" borderId="1" xfId="0" applyNumberFormat="1" applyFont="1" applyFill="1" applyBorder="1" applyAlignment="1">
      <alignment horizontal="left" vertical="center" wrapText="1"/>
    </xf>
    <xf numFmtId="14" fontId="5" fillId="0" borderId="1" xfId="0" quotePrefix="1" applyNumberFormat="1" applyFont="1" applyFill="1" applyBorder="1" applyAlignment="1">
      <alignment horizontal="left" vertical="center" wrapText="1"/>
    </xf>
    <xf numFmtId="17" fontId="5" fillId="0" borderId="1" xfId="0" quotePrefix="1" applyNumberFormat="1" applyFont="1" applyFill="1" applyBorder="1" applyAlignment="1">
      <alignment horizontal="left" vertical="center" wrapText="1"/>
    </xf>
    <xf numFmtId="0" fontId="5" fillId="0" borderId="1" xfId="0" quotePrefix="1" applyFont="1" applyFill="1" applyBorder="1" applyAlignment="1">
      <alignment horizontal="left" vertical="center" wrapText="1"/>
    </xf>
    <xf numFmtId="49" fontId="5" fillId="0" borderId="1" xfId="0" quotePrefix="1" applyNumberFormat="1" applyFont="1" applyFill="1" applyBorder="1" applyAlignment="1">
      <alignment horizontal="left" vertical="center" wrapText="1"/>
    </xf>
    <xf numFmtId="3" fontId="5" fillId="0" borderId="1" xfId="0" quotePrefix="1" applyNumberFormat="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49" fontId="5" fillId="0" borderId="1" xfId="0" applyNumberFormat="1" applyFont="1" applyFill="1" applyBorder="1" applyAlignment="1">
      <alignment horizontal="left" vertical="center" wrapText="1"/>
    </xf>
    <xf numFmtId="17" fontId="5" fillId="0" borderId="1" xfId="0" quotePrefix="1" applyNumberFormat="1" applyFont="1" applyBorder="1" applyAlignment="1">
      <alignment horizontal="left" vertical="center" wrapText="1"/>
    </xf>
    <xf numFmtId="0" fontId="5" fillId="0" borderId="1" xfId="0" applyFont="1" applyFill="1" applyBorder="1" applyAlignment="1">
      <alignment horizontal="left" vertical="center"/>
    </xf>
    <xf numFmtId="3" fontId="5" fillId="0" borderId="1" xfId="0" quotePrefix="1" applyNumberFormat="1" applyFont="1" applyBorder="1" applyAlignment="1">
      <alignment horizontal="left" vertical="center"/>
    </xf>
    <xf numFmtId="3" fontId="5" fillId="0" borderId="1" xfId="0" quotePrefix="1" applyNumberFormat="1" applyFont="1" applyBorder="1" applyAlignment="1">
      <alignment horizontal="left" vertical="center" wrapText="1"/>
    </xf>
    <xf numFmtId="3" fontId="5" fillId="0" borderId="1" xfId="0" applyNumberFormat="1" applyFont="1" applyBorder="1" applyAlignment="1">
      <alignment horizontal="left" vertical="center"/>
    </xf>
    <xf numFmtId="165" fontId="5" fillId="0" borderId="1" xfId="2" quotePrefix="1" applyNumberFormat="1" applyFont="1" applyFill="1" applyBorder="1" applyAlignment="1">
      <alignment horizontal="left" vertical="center"/>
    </xf>
    <xf numFmtId="0" fontId="6" fillId="0" borderId="1" xfId="0" applyFont="1" applyBorder="1"/>
    <xf numFmtId="3" fontId="21" fillId="0" borderId="2" xfId="0" applyNumberFormat="1" applyFont="1" applyBorder="1" applyAlignment="1">
      <alignment horizontal="center" vertical="center" wrapText="1"/>
    </xf>
    <xf numFmtId="3" fontId="21" fillId="0" borderId="3" xfId="0" applyNumberFormat="1" applyFont="1" applyBorder="1" applyAlignment="1">
      <alignment vertical="center" wrapText="1"/>
    </xf>
    <xf numFmtId="3" fontId="21" fillId="0" borderId="1" xfId="0" applyNumberFormat="1" applyFont="1" applyBorder="1" applyAlignment="1">
      <alignment vertical="center" wrapText="1"/>
    </xf>
    <xf numFmtId="0" fontId="5" fillId="0" borderId="1" xfId="0" applyFont="1" applyBorder="1" applyAlignment="1">
      <alignment horizontal="center" vertical="center"/>
    </xf>
    <xf numFmtId="0" fontId="5" fillId="3" borderId="1" xfId="0" applyFont="1" applyFill="1" applyBorder="1" applyAlignment="1">
      <alignment horizontal="left" vertical="center" wrapText="1"/>
    </xf>
    <xf numFmtId="0" fontId="22" fillId="0" borderId="4" xfId="0" applyFont="1" applyBorder="1" applyAlignment="1">
      <alignment vertical="center"/>
    </xf>
    <xf numFmtId="0" fontId="23" fillId="0" borderId="1" xfId="0" applyFont="1" applyBorder="1" applyAlignment="1">
      <alignment horizontal="center" vertical="center"/>
    </xf>
    <xf numFmtId="14" fontId="23" fillId="0" borderId="1" xfId="0" quotePrefix="1" applyNumberFormat="1" applyFont="1" applyBorder="1" applyAlignment="1">
      <alignment vertical="center"/>
    </xf>
    <xf numFmtId="0" fontId="23" fillId="0" borderId="1" xfId="0" applyFont="1" applyBorder="1" applyAlignment="1">
      <alignment vertical="center"/>
    </xf>
    <xf numFmtId="0" fontId="23" fillId="0" borderId="1" xfId="0" quotePrefix="1" applyFont="1" applyBorder="1" applyAlignment="1">
      <alignment vertical="center"/>
    </xf>
    <xf numFmtId="0" fontId="23" fillId="0" borderId="0" xfId="0" applyFont="1" applyBorder="1"/>
    <xf numFmtId="0" fontId="23" fillId="0" borderId="0" xfId="0" applyFont="1"/>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5" xfId="0" applyFont="1" applyBorder="1" applyAlignment="1"/>
    <xf numFmtId="0" fontId="23" fillId="0" borderId="1" xfId="0" applyFont="1" applyBorder="1"/>
    <xf numFmtId="14" fontId="23" fillId="0" borderId="1" xfId="0" applyNumberFormat="1" applyFont="1" applyBorder="1" applyAlignment="1">
      <alignment vertical="center"/>
    </xf>
    <xf numFmtId="166" fontId="23" fillId="0" borderId="1" xfId="0" applyNumberFormat="1" applyFont="1" applyBorder="1" applyAlignment="1">
      <alignment vertical="center"/>
    </xf>
    <xf numFmtId="0" fontId="23" fillId="0" borderId="0" xfId="0" applyFont="1" applyAlignment="1">
      <alignment horizontal="center"/>
    </xf>
    <xf numFmtId="14" fontId="23" fillId="0" borderId="1" xfId="0" applyNumberFormat="1" applyFont="1" applyBorder="1" applyAlignment="1">
      <alignment horizontal="left" vertical="center"/>
    </xf>
    <xf numFmtId="165" fontId="24" fillId="0" borderId="0" xfId="2" applyNumberFormat="1" applyFont="1" applyAlignment="1">
      <alignment vertical="center"/>
    </xf>
    <xf numFmtId="3" fontId="24" fillId="0" borderId="0" xfId="0" applyNumberFormat="1" applyFont="1"/>
    <xf numFmtId="0" fontId="24" fillId="0" borderId="0" xfId="0" applyFont="1"/>
    <xf numFmtId="165" fontId="25" fillId="0" borderId="0" xfId="0" applyNumberFormat="1" applyFont="1"/>
    <xf numFmtId="0" fontId="23" fillId="0" borderId="0" xfId="0" applyFont="1" applyBorder="1" applyAlignment="1">
      <alignment horizontal="center" vertical="center"/>
    </xf>
    <xf numFmtId="0" fontId="4" fillId="0" borderId="1" xfId="0" applyFont="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left" vertical="center"/>
    </xf>
    <xf numFmtId="0" fontId="27" fillId="4" borderId="1" xfId="0" applyFont="1" applyFill="1" applyBorder="1" applyAlignment="1">
      <alignment horizontal="center" vertical="center" wrapText="1"/>
    </xf>
    <xf numFmtId="0" fontId="28" fillId="4" borderId="1" xfId="12" applyFont="1" applyFill="1" applyBorder="1" applyAlignment="1" applyProtection="1">
      <alignment horizontal="center" vertical="center" wrapText="1"/>
    </xf>
    <xf numFmtId="0" fontId="29" fillId="5" borderId="1" xfId="0" applyFont="1" applyFill="1" applyBorder="1" applyAlignment="1">
      <alignment horizontal="left" vertical="center" wrapText="1"/>
    </xf>
    <xf numFmtId="0" fontId="26" fillId="6"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3" fillId="6" borderId="1" xfId="12" applyFont="1" applyFill="1" applyBorder="1" applyAlignment="1" applyProtection="1">
      <alignment horizontal="center" vertical="center" wrapText="1"/>
    </xf>
    <xf numFmtId="0" fontId="26" fillId="9" borderId="1" xfId="0" applyFont="1" applyFill="1" applyBorder="1" applyAlignment="1">
      <alignment horizontal="left" vertical="center" wrapText="1"/>
    </xf>
    <xf numFmtId="0" fontId="26" fillId="9" borderId="1" xfId="0" applyFont="1" applyFill="1" applyBorder="1" applyAlignment="1">
      <alignment horizontal="center" vertical="center" wrapText="1"/>
    </xf>
    <xf numFmtId="0" fontId="30" fillId="9" borderId="1" xfId="0" applyFont="1" applyFill="1" applyBorder="1" applyAlignment="1">
      <alignment horizontal="left" vertical="center" wrapText="1"/>
    </xf>
    <xf numFmtId="3" fontId="21" fillId="0" borderId="2" xfId="0" applyNumberFormat="1" applyFont="1" applyBorder="1" applyAlignment="1">
      <alignment vertical="center" wrapText="1"/>
    </xf>
    <xf numFmtId="0" fontId="22" fillId="0" borderId="5" xfId="0" applyFont="1" applyBorder="1" applyAlignment="1">
      <alignment vertical="center"/>
    </xf>
    <xf numFmtId="0" fontId="5" fillId="3" borderId="1" xfId="0" applyFont="1" applyFill="1" applyBorder="1" applyAlignment="1">
      <alignment horizontal="center" vertical="center"/>
    </xf>
    <xf numFmtId="3" fontId="31" fillId="10" borderId="1" xfId="0" applyNumberFormat="1" applyFont="1" applyFill="1" applyBorder="1" applyAlignment="1">
      <alignment vertical="center" wrapText="1"/>
    </xf>
    <xf numFmtId="0" fontId="21" fillId="0" borderId="3" xfId="0" applyFont="1" applyFill="1" applyBorder="1" applyAlignment="1">
      <alignment vertical="center" wrapText="1"/>
    </xf>
    <xf numFmtId="3" fontId="21" fillId="0" borderId="3" xfId="0" applyNumberFormat="1" applyFont="1" applyFill="1" applyBorder="1" applyAlignment="1">
      <alignment vertical="center" wrapText="1"/>
    </xf>
    <xf numFmtId="0" fontId="32" fillId="11" borderId="3" xfId="0" applyFont="1" applyFill="1" applyBorder="1" applyAlignment="1">
      <alignment horizontal="center" vertical="center" wrapText="1"/>
    </xf>
    <xf numFmtId="10" fontId="8" fillId="12" borderId="2" xfId="0" applyNumberFormat="1" applyFont="1" applyFill="1" applyBorder="1" applyAlignment="1">
      <alignment horizontal="center" vertical="center" wrapText="1"/>
    </xf>
    <xf numFmtId="0" fontId="5" fillId="3"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23" fillId="0" borderId="1" xfId="0" applyFont="1" applyFill="1" applyBorder="1" applyAlignment="1">
      <alignment horizontal="center" vertical="center"/>
    </xf>
    <xf numFmtId="0" fontId="23" fillId="0" borderId="0" xfId="0" applyFont="1" applyFill="1" applyBorder="1"/>
    <xf numFmtId="0" fontId="23" fillId="0" borderId="1" xfId="0" applyFont="1" applyFill="1" applyBorder="1"/>
    <xf numFmtId="0" fontId="23" fillId="0" borderId="1" xfId="0" quotePrefix="1" applyFont="1" applyFill="1" applyBorder="1" applyAlignment="1">
      <alignment horizontal="left" vertical="center"/>
    </xf>
    <xf numFmtId="165" fontId="26" fillId="0" borderId="1" xfId="2" applyNumberFormat="1" applyFont="1" applyBorder="1"/>
    <xf numFmtId="0" fontId="26" fillId="0" borderId="1" xfId="0" applyFont="1" applyBorder="1"/>
    <xf numFmtId="3" fontId="32" fillId="13" borderId="1" xfId="0" applyNumberFormat="1" applyFont="1" applyFill="1" applyBorder="1" applyAlignment="1">
      <alignment horizontal="center" vertical="center" wrapText="1"/>
    </xf>
    <xf numFmtId="3" fontId="32" fillId="14" borderId="1" xfId="0" applyNumberFormat="1" applyFont="1" applyFill="1" applyBorder="1" applyAlignment="1">
      <alignment horizontal="center" vertical="center" wrapText="1"/>
    </xf>
    <xf numFmtId="0" fontId="33" fillId="0" borderId="2" xfId="0" applyFont="1" applyFill="1" applyBorder="1" applyAlignment="1">
      <alignment vertical="center" wrapText="1"/>
    </xf>
    <xf numFmtId="14" fontId="23" fillId="0" borderId="5" xfId="0" applyNumberFormat="1" applyFont="1" applyBorder="1" applyAlignment="1"/>
    <xf numFmtId="14" fontId="4" fillId="0" borderId="1" xfId="0" applyNumberFormat="1" applyFont="1" applyBorder="1" applyAlignment="1">
      <alignment horizontal="center" vertical="center" wrapText="1"/>
    </xf>
    <xf numFmtId="14" fontId="23" fillId="0" borderId="0" xfId="0" applyNumberFormat="1" applyFont="1"/>
    <xf numFmtId="0" fontId="5" fillId="0" borderId="5" xfId="0" applyFont="1" applyFill="1" applyBorder="1" applyAlignment="1"/>
    <xf numFmtId="0" fontId="4"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0" xfId="0" applyFont="1" applyFill="1"/>
    <xf numFmtId="3" fontId="30" fillId="0" borderId="5" xfId="0" applyNumberFormat="1" applyFont="1" applyBorder="1" applyAlignment="1">
      <alignment vertical="center"/>
    </xf>
    <xf numFmtId="0" fontId="34" fillId="0" borderId="1" xfId="0" applyFont="1" applyBorder="1"/>
    <xf numFmtId="0" fontId="9" fillId="0" borderId="1" xfId="0" applyFont="1" applyFill="1" applyBorder="1" applyAlignment="1">
      <alignment horizontal="left" vertical="center" wrapText="1"/>
    </xf>
    <xf numFmtId="165" fontId="34" fillId="0" borderId="1" xfId="2" applyNumberFormat="1" applyFont="1" applyBorder="1"/>
    <xf numFmtId="0" fontId="23" fillId="0" borderId="5" xfId="0" applyFont="1" applyFill="1" applyBorder="1" applyAlignment="1"/>
    <xf numFmtId="0" fontId="23" fillId="0" borderId="0" xfId="0" applyFont="1" applyFill="1"/>
    <xf numFmtId="0" fontId="3" fillId="0" borderId="1" xfId="0" applyFont="1" applyBorder="1" applyAlignment="1">
      <alignment horizontal="center" vertical="center"/>
    </xf>
    <xf numFmtId="0" fontId="3" fillId="0" borderId="1" xfId="0" applyFont="1" applyBorder="1"/>
    <xf numFmtId="165" fontId="3" fillId="0" borderId="1" xfId="2" applyNumberFormat="1" applyFont="1" applyBorder="1"/>
    <xf numFmtId="0" fontId="35" fillId="0" borderId="0" xfId="0" applyFont="1"/>
    <xf numFmtId="0" fontId="36" fillId="0" borderId="1" xfId="0" applyFont="1" applyBorder="1" applyAlignment="1">
      <alignment horizontal="center" vertical="center"/>
    </xf>
    <xf numFmtId="165" fontId="36" fillId="0" borderId="1" xfId="2" applyNumberFormat="1" applyFont="1" applyBorder="1" applyAlignment="1">
      <alignment horizontal="center" vertical="center"/>
    </xf>
    <xf numFmtId="0" fontId="26" fillId="0" borderId="0" xfId="0" applyFont="1" applyBorder="1"/>
    <xf numFmtId="0" fontId="26" fillId="0" borderId="0" xfId="0" applyFont="1" applyFill="1" applyBorder="1"/>
    <xf numFmtId="10" fontId="26" fillId="0" borderId="0" xfId="0" applyNumberFormat="1" applyFont="1" applyBorder="1"/>
    <xf numFmtId="0" fontId="23" fillId="0" borderId="5" xfId="0" applyFont="1" applyBorder="1" applyAlignment="1">
      <alignment horizontal="center" vertical="center"/>
    </xf>
    <xf numFmtId="14" fontId="5" fillId="0" borderId="1" xfId="0" quotePrefix="1"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quotePrefix="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4" fillId="0" borderId="1" xfId="0" applyFont="1" applyBorder="1" applyAlignment="1">
      <alignment horizontal="center" vertical="center"/>
    </xf>
    <xf numFmtId="0" fontId="26" fillId="0" borderId="1" xfId="0" applyFont="1" applyBorder="1" applyAlignment="1">
      <alignment horizontal="center" vertical="center"/>
    </xf>
    <xf numFmtId="0" fontId="23" fillId="0" borderId="0" xfId="0" applyFont="1" applyAlignment="1">
      <alignment horizontal="center" vertical="center"/>
    </xf>
    <xf numFmtId="10" fontId="23" fillId="0" borderId="0" xfId="0" applyNumberFormat="1" applyFont="1" applyAlignment="1">
      <alignment horizontal="center" vertical="center"/>
    </xf>
    <xf numFmtId="0" fontId="23" fillId="0" borderId="2" xfId="0" applyFont="1" applyBorder="1"/>
    <xf numFmtId="0" fontId="23" fillId="0" borderId="4" xfId="0" applyFont="1" applyBorder="1" applyAlignment="1">
      <alignment horizontal="center" vertical="center"/>
    </xf>
    <xf numFmtId="0" fontId="23" fillId="0" borderId="5" xfId="0" applyFont="1" applyBorder="1"/>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3" fontId="5" fillId="0" borderId="3" xfId="0" applyNumberFormat="1" applyFont="1" applyFill="1" applyBorder="1" applyAlignment="1">
      <alignment horizontal="left" vertical="center" wrapText="1"/>
    </xf>
    <xf numFmtId="0" fontId="5" fillId="0" borderId="0" xfId="0" applyFont="1" applyFill="1" applyBorder="1" applyAlignment="1"/>
    <xf numFmtId="0" fontId="37" fillId="0" borderId="0" xfId="0" applyFont="1"/>
    <xf numFmtId="165" fontId="37" fillId="0" borderId="0" xfId="2" applyNumberFormat="1" applyFont="1"/>
    <xf numFmtId="0" fontId="38" fillId="0" borderId="0" xfId="0" applyFont="1" applyAlignment="1">
      <alignment horizontal="center" vertical="center"/>
    </xf>
    <xf numFmtId="3" fontId="21" fillId="0" borderId="1" xfId="0" applyNumberFormat="1" applyFont="1" applyFill="1" applyBorder="1" applyAlignment="1">
      <alignment vertical="center" wrapText="1"/>
    </xf>
    <xf numFmtId="3" fontId="21" fillId="0" borderId="2" xfId="0" applyNumberFormat="1" applyFont="1" applyFill="1" applyBorder="1" applyAlignment="1">
      <alignment vertical="center" wrapText="1"/>
    </xf>
    <xf numFmtId="3" fontId="21" fillId="0" borderId="2" xfId="0" applyNumberFormat="1" applyFont="1" applyFill="1" applyBorder="1" applyAlignment="1">
      <alignment horizontal="center" vertical="center" wrapText="1"/>
    </xf>
    <xf numFmtId="165" fontId="26" fillId="0" borderId="1" xfId="2" applyNumberFormat="1" applyFont="1" applyFill="1" applyBorder="1"/>
    <xf numFmtId="0" fontId="26" fillId="0" borderId="1" xfId="0" applyFont="1" applyFill="1" applyBorder="1"/>
    <xf numFmtId="165" fontId="24" fillId="0" borderId="0" xfId="2" applyNumberFormat="1" applyFont="1" applyFill="1" applyAlignment="1">
      <alignment vertical="center"/>
    </xf>
    <xf numFmtId="3" fontId="24" fillId="0" borderId="0" xfId="0" applyNumberFormat="1" applyFont="1" applyFill="1"/>
    <xf numFmtId="0" fontId="24" fillId="0" borderId="0" xfId="0" applyFont="1" applyFill="1"/>
    <xf numFmtId="165" fontId="25" fillId="0" borderId="0" xfId="0" applyNumberFormat="1" applyFont="1" applyFill="1"/>
    <xf numFmtId="0" fontId="39" fillId="15" borderId="4" xfId="0" applyFont="1" applyFill="1" applyBorder="1" applyAlignment="1">
      <alignment vertical="center"/>
    </xf>
    <xf numFmtId="0" fontId="39" fillId="15" borderId="5" xfId="0" applyFont="1" applyFill="1" applyBorder="1" applyAlignment="1">
      <alignment horizontal="center" vertical="center"/>
    </xf>
    <xf numFmtId="3" fontId="39" fillId="15" borderId="5" xfId="0" applyNumberFormat="1" applyFont="1" applyFill="1" applyBorder="1" applyAlignment="1">
      <alignment vertical="center"/>
    </xf>
    <xf numFmtId="0" fontId="40" fillId="15" borderId="5" xfId="0" applyFont="1" applyFill="1" applyBorder="1" applyAlignment="1">
      <alignment vertical="center"/>
    </xf>
    <xf numFmtId="0" fontId="39" fillId="15" borderId="5" xfId="0" applyFont="1" applyFill="1" applyBorder="1" applyAlignment="1">
      <alignment vertical="center"/>
    </xf>
    <xf numFmtId="0" fontId="36" fillId="0" borderId="6" xfId="0" applyFont="1" applyBorder="1" applyAlignment="1">
      <alignment horizontal="center" vertical="center"/>
    </xf>
    <xf numFmtId="0" fontId="36" fillId="0" borderId="6" xfId="0" applyFont="1" applyBorder="1" applyAlignment="1">
      <alignment horizontal="right" vertical="center"/>
    </xf>
    <xf numFmtId="0" fontId="26" fillId="0" borderId="0" xfId="0" applyFont="1"/>
    <xf numFmtId="0" fontId="36" fillId="0" borderId="7" xfId="0" applyFont="1" applyBorder="1" applyAlignment="1">
      <alignment horizontal="center" vertical="center"/>
    </xf>
    <xf numFmtId="0" fontId="36" fillId="0" borderId="1" xfId="0" applyFont="1" applyBorder="1"/>
    <xf numFmtId="3" fontId="36" fillId="0" borderId="1" xfId="0" applyNumberFormat="1" applyFont="1" applyBorder="1" applyAlignment="1">
      <alignment horizontal="right" vertical="center"/>
    </xf>
    <xf numFmtId="3" fontId="36" fillId="0" borderId="1" xfId="0" applyNumberFormat="1" applyFont="1" applyBorder="1" applyAlignment="1">
      <alignment horizontal="center" vertical="center"/>
    </xf>
    <xf numFmtId="0" fontId="41" fillId="0" borderId="0" xfId="0" applyFont="1" applyAlignment="1">
      <alignment horizontal="center"/>
    </xf>
    <xf numFmtId="3" fontId="9"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165" fontId="34" fillId="0" borderId="1" xfId="2" applyNumberFormat="1" applyFont="1" applyBorder="1" applyAlignment="1">
      <alignment horizontal="right" vertical="center"/>
    </xf>
    <xf numFmtId="0" fontId="9" fillId="0" borderId="1" xfId="0" applyFont="1" applyFill="1" applyBorder="1" applyAlignment="1">
      <alignment horizontal="right" vertical="center" wrapText="1"/>
    </xf>
    <xf numFmtId="0" fontId="36" fillId="0" borderId="6"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1" xfId="0" applyFont="1" applyFill="1" applyBorder="1"/>
    <xf numFmtId="0" fontId="0" fillId="0" borderId="0" xfId="0" applyFill="1"/>
    <xf numFmtId="0" fontId="42" fillId="0" borderId="0" xfId="0" applyFont="1"/>
    <xf numFmtId="3" fontId="5" fillId="0" borderId="2"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165" fontId="4" fillId="0" borderId="1" xfId="2" applyNumberFormat="1" applyFont="1" applyFill="1" applyBorder="1" applyAlignment="1">
      <alignment horizontal="left" vertical="center" wrapText="1"/>
    </xf>
    <xf numFmtId="3" fontId="5" fillId="0" borderId="1" xfId="0" applyNumberFormat="1" applyFont="1" applyFill="1" applyBorder="1" applyAlignment="1">
      <alignment horizontal="right" vertical="center" wrapText="1"/>
    </xf>
    <xf numFmtId="165" fontId="4" fillId="0" borderId="1" xfId="2" applyNumberFormat="1" applyFont="1" applyFill="1" applyBorder="1" applyAlignment="1">
      <alignment horizontal="right" vertical="center" wrapText="1"/>
    </xf>
    <xf numFmtId="0" fontId="0" fillId="0" borderId="0" xfId="0" applyAlignment="1">
      <alignment horizontal="center"/>
    </xf>
    <xf numFmtId="0" fontId="5" fillId="0"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8" xfId="0" quotePrefix="1" applyFont="1" applyFill="1" applyBorder="1" applyAlignment="1">
      <alignment horizontal="center" vertical="center" wrapText="1"/>
    </xf>
    <xf numFmtId="0" fontId="43" fillId="0" borderId="1" xfId="0" applyFont="1" applyBorder="1" applyAlignment="1">
      <alignment wrapText="1"/>
    </xf>
    <xf numFmtId="0" fontId="43" fillId="0" borderId="1" xfId="0" applyFont="1" applyBorder="1" applyAlignment="1">
      <alignment horizontal="center" wrapText="1"/>
    </xf>
    <xf numFmtId="0" fontId="43" fillId="0" borderId="0" xfId="0" applyFont="1"/>
    <xf numFmtId="0" fontId="44" fillId="0" borderId="0" xfId="0" applyFont="1"/>
    <xf numFmtId="0" fontId="44" fillId="0" borderId="1" xfId="0" applyFont="1" applyBorder="1" applyAlignment="1">
      <alignment horizontal="center" wrapText="1"/>
    </xf>
    <xf numFmtId="0" fontId="44" fillId="0" borderId="1" xfId="0" applyFont="1" applyBorder="1" applyAlignment="1">
      <alignment wrapText="1"/>
    </xf>
    <xf numFmtId="0" fontId="43" fillId="0" borderId="1" xfId="0" quotePrefix="1" applyFont="1" applyBorder="1" applyAlignment="1">
      <alignment horizontal="center" wrapText="1"/>
    </xf>
    <xf numFmtId="0" fontId="4" fillId="0" borderId="3"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0" fontId="5" fillId="12" borderId="1" xfId="0" applyFont="1" applyFill="1" applyBorder="1" applyAlignment="1">
      <alignment vertical="center" wrapText="1"/>
    </xf>
    <xf numFmtId="49" fontId="4" fillId="0" borderId="2" xfId="0" applyNumberFormat="1" applyFont="1" applyBorder="1" applyAlignment="1">
      <alignment vertical="center" wrapText="1"/>
    </xf>
    <xf numFmtId="0" fontId="4" fillId="0" borderId="3" xfId="0" applyFont="1" applyBorder="1" applyAlignment="1">
      <alignment horizontal="center" vertical="center" wrapText="1"/>
    </xf>
    <xf numFmtId="0" fontId="5" fillId="0" borderId="0" xfId="0" applyFont="1"/>
    <xf numFmtId="0" fontId="4" fillId="12" borderId="1" xfId="0" applyFont="1" applyFill="1" applyBorder="1" applyAlignment="1">
      <alignment horizontal="center" vertical="center" wrapText="1"/>
    </xf>
    <xf numFmtId="0" fontId="4" fillId="12" borderId="2" xfId="0" applyFont="1" applyFill="1" applyBorder="1" applyAlignment="1">
      <alignment vertical="center" wrapText="1"/>
    </xf>
    <xf numFmtId="0" fontId="4" fillId="0" borderId="1" xfId="0" applyFont="1" applyBorder="1" applyAlignment="1">
      <alignment vertical="center" wrapText="1"/>
    </xf>
    <xf numFmtId="0" fontId="4" fillId="12" borderId="1" xfId="0" applyFont="1" applyFill="1" applyBorder="1" applyAlignment="1">
      <alignment vertical="center" wrapText="1"/>
    </xf>
    <xf numFmtId="0" fontId="4" fillId="0" borderId="2" xfId="0" applyFont="1" applyBorder="1" applyAlignment="1">
      <alignment vertical="center" wrapText="1"/>
    </xf>
    <xf numFmtId="0" fontId="5" fillId="0" borderId="1" xfId="0" applyFont="1" applyBorder="1"/>
    <xf numFmtId="0" fontId="5" fillId="0" borderId="1" xfId="0" quotePrefix="1" applyFont="1" applyBorder="1"/>
    <xf numFmtId="0" fontId="14" fillId="3" borderId="3" xfId="0" applyFont="1" applyFill="1" applyBorder="1" applyAlignment="1">
      <alignment horizontal="center" vertical="center" wrapText="1"/>
    </xf>
    <xf numFmtId="0" fontId="4" fillId="12" borderId="3" xfId="0" applyFont="1" applyFill="1" applyBorder="1" applyAlignment="1">
      <alignment horizontal="center" vertical="center" wrapText="1"/>
    </xf>
    <xf numFmtId="49" fontId="15" fillId="0" borderId="1" xfId="0" quotePrefix="1" applyNumberFormat="1" applyFont="1" applyFill="1" applyBorder="1" applyAlignment="1">
      <alignment horizontal="center" vertical="center" wrapText="1"/>
    </xf>
    <xf numFmtId="0" fontId="5" fillId="0" borderId="1" xfId="0" applyFont="1" applyFill="1" applyBorder="1"/>
    <xf numFmtId="0" fontId="5" fillId="0" borderId="1" xfId="0" quotePrefix="1" applyFont="1" applyFill="1" applyBorder="1"/>
    <xf numFmtId="0" fontId="6" fillId="0" borderId="1" xfId="0" applyFont="1" applyFill="1" applyBorder="1" applyAlignment="1">
      <alignment wrapText="1"/>
    </xf>
    <xf numFmtId="0" fontId="5" fillId="0" borderId="7" xfId="0" applyFont="1" applyFill="1" applyBorder="1" applyAlignment="1">
      <alignment vertical="center" wrapText="1"/>
    </xf>
    <xf numFmtId="0" fontId="5" fillId="0" borderId="1" xfId="0" applyFont="1" applyBorder="1" applyAlignment="1">
      <alignment vertical="center" wrapText="1"/>
    </xf>
    <xf numFmtId="165" fontId="5" fillId="0" borderId="1" xfId="2" applyNumberFormat="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quotePrefix="1" applyFont="1" applyBorder="1" applyAlignment="1">
      <alignment horizontal="center" vertical="center"/>
    </xf>
    <xf numFmtId="0" fontId="5" fillId="12" borderId="1" xfId="0" applyFont="1" applyFill="1" applyBorder="1" applyAlignment="1">
      <alignment horizontal="center" vertical="center" wrapText="1"/>
    </xf>
    <xf numFmtId="0" fontId="5" fillId="0" borderId="7" xfId="0" applyFont="1" applyBorder="1"/>
    <xf numFmtId="0" fontId="5" fillId="0" borderId="2" xfId="0" applyFont="1" applyBorder="1" applyAlignment="1">
      <alignment horizontal="center" vertical="center"/>
    </xf>
    <xf numFmtId="0" fontId="5" fillId="0" borderId="1" xfId="0" applyFont="1" applyBorder="1" applyAlignment="1">
      <alignment vertical="center"/>
    </xf>
    <xf numFmtId="0" fontId="5" fillId="12" borderId="0" xfId="0" applyFont="1" applyFill="1" applyBorder="1" applyAlignment="1">
      <alignment vertical="center" wrapText="1"/>
    </xf>
    <xf numFmtId="0" fontId="10" fillId="0" borderId="0" xfId="0" applyFont="1" applyAlignment="1">
      <alignment horizontal="center"/>
    </xf>
    <xf numFmtId="0" fontId="5" fillId="0" borderId="1" xfId="0" quotePrefix="1" applyFont="1" applyBorder="1" applyAlignment="1">
      <alignment vertical="center"/>
    </xf>
    <xf numFmtId="3" fontId="5" fillId="0" borderId="1" xfId="0" applyNumberFormat="1" applyFont="1" applyFill="1" applyBorder="1" applyAlignment="1">
      <alignment vertical="center" wrapText="1"/>
    </xf>
    <xf numFmtId="49" fontId="5" fillId="0" borderId="1" xfId="0" quotePrefix="1" applyNumberFormat="1" applyFont="1" applyFill="1" applyBorder="1" applyAlignment="1">
      <alignment vertical="center" wrapText="1"/>
    </xf>
    <xf numFmtId="0" fontId="5" fillId="0" borderId="1" xfId="0" quotePrefix="1"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33" fillId="15" borderId="9" xfId="0" applyFont="1" applyFill="1" applyBorder="1" applyAlignment="1">
      <alignment horizontal="center" vertical="center" wrapText="1"/>
    </xf>
    <xf numFmtId="0" fontId="33" fillId="15" borderId="2" xfId="0" applyFont="1" applyFill="1" applyBorder="1" applyAlignment="1">
      <alignment horizontal="center" vertical="center" wrapText="1"/>
    </xf>
    <xf numFmtId="0" fontId="33" fillId="16" borderId="3" xfId="0" applyFont="1" applyFill="1" applyBorder="1" applyAlignment="1">
      <alignment horizontal="center" vertical="center" wrapText="1"/>
    </xf>
    <xf numFmtId="0" fontId="33" fillId="16" borderId="9" xfId="0" applyFont="1" applyFill="1" applyBorder="1" applyAlignment="1">
      <alignment horizontal="center" vertical="center" wrapText="1"/>
    </xf>
    <xf numFmtId="0" fontId="33" fillId="16" borderId="2" xfId="0" applyFont="1" applyFill="1" applyBorder="1" applyAlignment="1">
      <alignment horizontal="center" vertical="center" wrapText="1"/>
    </xf>
    <xf numFmtId="0" fontId="33" fillId="17" borderId="3" xfId="0" applyFont="1" applyFill="1" applyBorder="1" applyAlignment="1">
      <alignment horizontal="center" vertical="center" wrapText="1"/>
    </xf>
    <xf numFmtId="0" fontId="33" fillId="17" borderId="9"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Fill="1" applyBorder="1" applyAlignment="1">
      <alignment horizontal="center" vertical="center" wrapText="1"/>
    </xf>
    <xf numFmtId="0" fontId="13" fillId="0" borderId="6" xfId="0" applyFont="1" applyBorder="1" applyAlignment="1">
      <alignment horizontal="center" vertical="center"/>
    </xf>
    <xf numFmtId="49" fontId="4"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0" xfId="0" applyFont="1" applyAlignment="1">
      <alignment horizontal="center"/>
    </xf>
    <xf numFmtId="0" fontId="10" fillId="0" borderId="0" xfId="0" applyFont="1" applyAlignment="1">
      <alignment horizontal="center"/>
    </xf>
    <xf numFmtId="0" fontId="45" fillId="0" borderId="0" xfId="0" applyFont="1" applyBorder="1" applyAlignment="1">
      <alignment horizontal="center" vertical="center"/>
    </xf>
    <xf numFmtId="0" fontId="46" fillId="18"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38"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165" fontId="10" fillId="0" borderId="1" xfId="2" applyNumberFormat="1" applyFont="1" applyBorder="1" applyAlignment="1">
      <alignment horizontal="center" vertical="center" wrapText="1"/>
    </xf>
    <xf numFmtId="0" fontId="38" fillId="0" borderId="0" xfId="0" applyFont="1" applyBorder="1" applyAlignment="1">
      <alignment horizontal="center" vertical="center"/>
    </xf>
    <xf numFmtId="0" fontId="36" fillId="0" borderId="4" xfId="0" applyFont="1" applyBorder="1" applyAlignment="1">
      <alignment horizontal="center" vertical="center"/>
    </xf>
    <xf numFmtId="0" fontId="36" fillId="0" borderId="7" xfId="0" applyFont="1" applyBorder="1" applyAlignment="1">
      <alignment horizontal="center" vertical="center"/>
    </xf>
    <xf numFmtId="0" fontId="38" fillId="0" borderId="0" xfId="0" applyFont="1" applyAlignment="1">
      <alignment horizontal="center"/>
    </xf>
    <xf numFmtId="0" fontId="5" fillId="0" borderId="0" xfId="0" applyFont="1" applyAlignment="1">
      <alignment horizontal="center"/>
    </xf>
    <xf numFmtId="0" fontId="10" fillId="0" borderId="0" xfId="0" applyFont="1" applyAlignment="1">
      <alignment horizontal="center" vertical="center"/>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0" applyFont="1" applyBorder="1" applyAlignment="1">
      <alignment horizontal="center" wrapText="1"/>
    </xf>
    <xf numFmtId="0" fontId="5" fillId="0" borderId="0" xfId="0" applyFont="1" applyAlignment="1">
      <alignment vertical="center"/>
    </xf>
    <xf numFmtId="0" fontId="5" fillId="0" borderId="1"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5" fillId="0" borderId="0" xfId="0" applyFont="1" applyAlignment="1">
      <alignment horizontal="right" vertical="center"/>
    </xf>
    <xf numFmtId="49" fontId="4" fillId="0" borderId="3" xfId="0" applyNumberFormat="1" applyFont="1" applyBorder="1" applyAlignment="1">
      <alignment horizontal="left" vertical="center" wrapText="1"/>
    </xf>
    <xf numFmtId="0" fontId="6" fillId="0" borderId="1" xfId="0"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0" fontId="5" fillId="0" borderId="0" xfId="0" applyFont="1" applyAlignment="1">
      <alignment horizontal="center" vertical="center"/>
    </xf>
    <xf numFmtId="0" fontId="15" fillId="0" borderId="1" xfId="0" applyFont="1" applyFill="1" applyBorder="1" applyAlignment="1">
      <alignment horizontal="center" vertical="center" wrapText="1"/>
    </xf>
    <xf numFmtId="0" fontId="4" fillId="12" borderId="2" xfId="0" applyFont="1" applyFill="1" applyBorder="1" applyAlignment="1">
      <alignment horizontal="center" vertical="center" wrapText="1"/>
    </xf>
  </cellXfs>
  <cellStyles count="29">
    <cellStyle name="Calculation 2" xfId="1"/>
    <cellStyle name="Comma" xfId="2" builtinId="3"/>
    <cellStyle name="Comma 2" xfId="3"/>
    <cellStyle name="Comma 2 2" xfId="4"/>
    <cellStyle name="Comma 2 3" xfId="5"/>
    <cellStyle name="Comma 2 4" xfId="6"/>
    <cellStyle name="Comma 2 5" xfId="7"/>
    <cellStyle name="Comma 2 6" xfId="8"/>
    <cellStyle name="Comma 2 7" xfId="9"/>
    <cellStyle name="Comma 2 8" xfId="10"/>
    <cellStyle name="Comma 3" xfId="11"/>
    <cellStyle name="Hyperlink" xfId="12" builtinId="8"/>
    <cellStyle name="Hyperlink 2" xfId="13"/>
    <cellStyle name="Normal" xfId="0" builtinId="0"/>
    <cellStyle name="Normal 2" xfId="14"/>
    <cellStyle name="Normal 2 2" xfId="15"/>
    <cellStyle name="Normal 2 2 2" xfId="16"/>
    <cellStyle name="Normal 2 2 3" xfId="17"/>
    <cellStyle name="Normal 2 3" xfId="18"/>
    <cellStyle name="Normal 2 4" xfId="19"/>
    <cellStyle name="Normal 3" xfId="20"/>
    <cellStyle name="Normal 4" xfId="21"/>
    <cellStyle name="Normal 4 2" xfId="22"/>
    <cellStyle name="Normal 4 3" xfId="23"/>
    <cellStyle name="Normal 4 4" xfId="24"/>
    <cellStyle name="Normal 4 5" xfId="25"/>
    <cellStyle name="Normal 4 6" xfId="26"/>
    <cellStyle name="Normal 4 7" xfId="27"/>
    <cellStyle name="Normal 4 8"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1047750</xdr:colOff>
      <xdr:row>8</xdr:row>
      <xdr:rowOff>19050</xdr:rowOff>
    </xdr:from>
    <xdr:to>
      <xdr:col>2</xdr:col>
      <xdr:colOff>885825</xdr:colOff>
      <xdr:row>8</xdr:row>
      <xdr:rowOff>20638</xdr:rowOff>
    </xdr:to>
    <xdr:cxnSp macro="">
      <xdr:nvCxnSpPr>
        <xdr:cNvPr id="3" name="Straight Connector 2"/>
        <xdr:cNvCxnSpPr/>
      </xdr:nvCxnSpPr>
      <xdr:spPr>
        <a:xfrm>
          <a:off x="1466850" y="495300"/>
          <a:ext cx="12287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1590675</xdr:colOff>
      <xdr:row>8</xdr:row>
      <xdr:rowOff>38100</xdr:rowOff>
    </xdr:from>
    <xdr:to>
      <xdr:col>8</xdr:col>
      <xdr:colOff>180975</xdr:colOff>
      <xdr:row>8</xdr:row>
      <xdr:rowOff>39688</xdr:rowOff>
    </xdr:to>
    <xdr:cxnSp macro="">
      <xdr:nvCxnSpPr>
        <xdr:cNvPr id="5" name="Straight Connector 4"/>
        <xdr:cNvCxnSpPr/>
      </xdr:nvCxnSpPr>
      <xdr:spPr>
        <a:xfrm>
          <a:off x="8334375" y="514350"/>
          <a:ext cx="21812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vi.wikipedia.org/wiki/V%E1%BB%8B_Th%E1%BB%A7y" TargetMode="External"/><Relationship Id="rId3" Type="http://schemas.openxmlformats.org/officeDocument/2006/relationships/hyperlink" Target="https://vi.wikipedia.org/wiki/Ng%C3%A3_B%E1%BA%A3y" TargetMode="External"/><Relationship Id="rId7" Type="http://schemas.openxmlformats.org/officeDocument/2006/relationships/hyperlink" Target="https://vi.wikipedia.org/wiki/Ph%E1%BB%A5ng_Hi%E1%BB%87p" TargetMode="External"/><Relationship Id="rId2" Type="http://schemas.openxmlformats.org/officeDocument/2006/relationships/hyperlink" Target="https://vi.wikipedia.org/wiki/Long_M%E1%BB%B9_(th%E1%BB%8B_x%C3%A3)" TargetMode="External"/><Relationship Id="rId1" Type="http://schemas.openxmlformats.org/officeDocument/2006/relationships/hyperlink" Target="https://vi.wikipedia.org/wiki/V%E1%BB%8B_Thanh" TargetMode="External"/><Relationship Id="rId6" Type="http://schemas.openxmlformats.org/officeDocument/2006/relationships/hyperlink" Target="https://vi.wikipedia.org/wiki/Long_M%E1%BB%B9" TargetMode="External"/><Relationship Id="rId5" Type="http://schemas.openxmlformats.org/officeDocument/2006/relationships/hyperlink" Target="https://vi.wikipedia.org/wiki/Ch%C3%A2u_Th%C3%A0nh_A" TargetMode="External"/><Relationship Id="rId4" Type="http://schemas.openxmlformats.org/officeDocument/2006/relationships/hyperlink" Target="https://vi.wikipedia.org/wiki/Ch%C3%A2u_Th%C3%A0nh,_H%E1%BA%ADu_Giang"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F220"/>
  <sheetViews>
    <sheetView zoomScale="90" zoomScaleNormal="90" workbookViewId="0">
      <pane xSplit="8" ySplit="8" topLeftCell="I9" activePane="bottomRight" state="frozen"/>
      <selection pane="topRight" activeCell="I1" sqref="I1"/>
      <selection pane="bottomLeft" activeCell="A9" sqref="A9"/>
      <selection pane="bottomRight" activeCell="K206" sqref="K206"/>
    </sheetView>
  </sheetViews>
  <sheetFormatPr defaultRowHeight="18.75" x14ac:dyDescent="0.3"/>
  <cols>
    <col min="1" max="1" width="9.28515625" style="43" customWidth="1"/>
    <col min="2" max="2" width="5.85546875" style="43" customWidth="1"/>
    <col min="3" max="4" width="6.28515625" style="43" customWidth="1"/>
    <col min="5" max="5" width="7.42578125" style="43" customWidth="1"/>
    <col min="6" max="6" width="8" style="43" hidden="1" customWidth="1"/>
    <col min="7" max="7" width="9.5703125" style="43" hidden="1" customWidth="1"/>
    <col min="8" max="8" width="13.7109375" style="43" hidden="1" customWidth="1"/>
    <col min="9" max="9" width="5" style="89" customWidth="1"/>
    <col min="10" max="10" width="15.85546875" style="35" customWidth="1"/>
    <col min="11" max="11" width="28.5703125" style="95" customWidth="1"/>
    <col min="12" max="12" width="15.7109375" style="95" customWidth="1"/>
    <col min="13" max="13" width="19.7109375" style="95" bestFit="1" customWidth="1"/>
    <col min="14" max="14" width="13.140625" style="35" bestFit="1" customWidth="1"/>
    <col min="15" max="15" width="7" style="35" customWidth="1"/>
    <col min="16" max="16" width="6.5703125" style="35" customWidth="1"/>
    <col min="17" max="17" width="37.140625" style="35" customWidth="1"/>
    <col min="18" max="21" width="10.7109375" style="118" customWidth="1"/>
    <col min="22" max="22" width="15" style="85" customWidth="1"/>
    <col min="23" max="23" width="21.5703125" style="35" customWidth="1"/>
    <col min="24" max="24" width="15.85546875" style="35" customWidth="1"/>
    <col min="25" max="26" width="11.42578125" style="49" customWidth="1"/>
    <col min="27" max="27" width="48.5703125" style="49" customWidth="1"/>
    <col min="28" max="28" width="11.85546875" style="49" customWidth="1"/>
    <col min="29" max="29" width="9.140625" style="49" customWidth="1"/>
    <col min="30" max="32" width="9.140625" style="34"/>
    <col min="33" max="35" width="9.140625" style="102"/>
    <col min="36" max="36" width="10" style="102" bestFit="1" customWidth="1"/>
    <col min="37" max="40" width="9.140625" style="102"/>
    <col min="41" max="214" width="9.140625" style="34"/>
    <col min="215" max="16384" width="9.140625" style="35"/>
  </cols>
  <sheetData>
    <row r="1" spans="1:214" s="40" customFormat="1" ht="25.5" x14ac:dyDescent="0.3">
      <c r="A1" s="29" t="s">
        <v>0</v>
      </c>
      <c r="B1" s="64"/>
      <c r="C1" s="90">
        <f>SUM(A7:E7)</f>
        <v>200</v>
      </c>
      <c r="D1" s="64"/>
      <c r="E1" s="64"/>
      <c r="F1" s="39"/>
      <c r="G1" s="39"/>
      <c r="H1" s="39"/>
      <c r="I1" s="86"/>
      <c r="J1" s="39"/>
      <c r="K1" s="94"/>
      <c r="L1" s="94"/>
      <c r="M1" s="94"/>
      <c r="N1" s="39"/>
      <c r="O1" s="39"/>
      <c r="P1" s="39"/>
      <c r="Q1" s="39"/>
      <c r="R1" s="105"/>
      <c r="S1" s="105"/>
      <c r="T1" s="105"/>
      <c r="U1" s="105"/>
      <c r="V1" s="83"/>
      <c r="W1" s="39"/>
      <c r="X1" s="39"/>
      <c r="Y1" s="49"/>
      <c r="Z1" s="49"/>
      <c r="AA1" s="49"/>
      <c r="AB1" s="49"/>
      <c r="AC1" s="49"/>
      <c r="AD1" s="34"/>
      <c r="AE1" s="34"/>
      <c r="AF1" s="34"/>
      <c r="AG1" s="102"/>
      <c r="AH1" s="102"/>
      <c r="AI1" s="102"/>
      <c r="AJ1" s="102"/>
      <c r="AK1" s="102"/>
      <c r="AL1" s="102"/>
      <c r="AM1" s="102"/>
      <c r="AN1" s="102"/>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row>
    <row r="2" spans="1:214" s="40" customFormat="1" ht="35.1" customHeight="1" x14ac:dyDescent="0.3">
      <c r="A2" s="222" t="s">
        <v>881</v>
      </c>
      <c r="B2" s="223"/>
      <c r="C2" s="223"/>
      <c r="D2" s="224"/>
      <c r="E2" s="67">
        <f>SUBTOTAL(9,A6:E6)</f>
        <v>200</v>
      </c>
      <c r="F2" s="226" t="s">
        <v>879</v>
      </c>
      <c r="G2" s="229" t="s">
        <v>880</v>
      </c>
      <c r="H2" s="232" t="s">
        <v>883</v>
      </c>
      <c r="I2" s="225" t="s">
        <v>1</v>
      </c>
      <c r="J2" s="219" t="s">
        <v>2</v>
      </c>
      <c r="K2" s="241" t="s">
        <v>3</v>
      </c>
      <c r="L2" s="241" t="s">
        <v>4</v>
      </c>
      <c r="M2" s="241" t="s">
        <v>5</v>
      </c>
      <c r="N2" s="218" t="s">
        <v>6</v>
      </c>
      <c r="O2" s="219" t="s">
        <v>7</v>
      </c>
      <c r="P2" s="219" t="s">
        <v>8</v>
      </c>
      <c r="Q2" s="218" t="s">
        <v>9</v>
      </c>
      <c r="R2" s="243" t="s">
        <v>983</v>
      </c>
      <c r="S2" s="244"/>
      <c r="T2" s="244"/>
      <c r="U2" s="245"/>
      <c r="V2" s="234" t="s">
        <v>10</v>
      </c>
      <c r="W2" s="218" t="s">
        <v>11</v>
      </c>
      <c r="X2" s="218" t="s">
        <v>12</v>
      </c>
      <c r="Y2" s="235" t="s">
        <v>732</v>
      </c>
      <c r="Z2" s="236"/>
      <c r="AA2" s="237"/>
      <c r="AB2" s="218" t="s">
        <v>733</v>
      </c>
      <c r="AC2" s="218" t="s">
        <v>734</v>
      </c>
      <c r="AD2" s="34"/>
      <c r="AE2" s="34"/>
      <c r="AF2" s="34"/>
      <c r="AG2" s="102"/>
      <c r="AH2" s="102"/>
      <c r="AI2" s="102"/>
      <c r="AJ2" s="102"/>
      <c r="AK2" s="102"/>
      <c r="AL2" s="102"/>
      <c r="AM2" s="102"/>
      <c r="AN2" s="102"/>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row>
    <row r="3" spans="1:214" s="40" customFormat="1" ht="35.1" customHeight="1" x14ac:dyDescent="0.3">
      <c r="A3" s="222" t="s">
        <v>882</v>
      </c>
      <c r="B3" s="223"/>
      <c r="C3" s="223"/>
      <c r="D3" s="224"/>
      <c r="E3" s="68">
        <f>A7+B7+C7+D7+E7</f>
        <v>200</v>
      </c>
      <c r="F3" s="227"/>
      <c r="G3" s="230"/>
      <c r="H3" s="233"/>
      <c r="I3" s="225"/>
      <c r="J3" s="220"/>
      <c r="K3" s="242"/>
      <c r="L3" s="242"/>
      <c r="M3" s="242"/>
      <c r="N3" s="218"/>
      <c r="O3" s="220"/>
      <c r="P3" s="220"/>
      <c r="Q3" s="218"/>
      <c r="R3" s="219" t="s">
        <v>984</v>
      </c>
      <c r="S3" s="219" t="s">
        <v>987</v>
      </c>
      <c r="T3" s="219" t="s">
        <v>985</v>
      </c>
      <c r="U3" s="219" t="s">
        <v>986</v>
      </c>
      <c r="V3" s="234"/>
      <c r="W3" s="218"/>
      <c r="X3" s="218"/>
      <c r="Y3" s="238"/>
      <c r="Z3" s="239"/>
      <c r="AA3" s="240"/>
      <c r="AB3" s="218"/>
      <c r="AC3" s="218"/>
      <c r="AD3" s="34"/>
      <c r="AE3" s="34"/>
      <c r="AF3" s="34"/>
      <c r="AG3" s="102"/>
      <c r="AH3" s="102"/>
      <c r="AI3" s="102"/>
      <c r="AJ3" s="102"/>
      <c r="AK3" s="102"/>
      <c r="AL3" s="102"/>
      <c r="AM3" s="102"/>
      <c r="AN3" s="102"/>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row>
    <row r="4" spans="1:214" s="40" customFormat="1" ht="28.5" x14ac:dyDescent="0.3">
      <c r="A4" s="69" t="s">
        <v>670</v>
      </c>
      <c r="B4" s="69" t="s">
        <v>671</v>
      </c>
      <c r="C4" s="69" t="s">
        <v>13</v>
      </c>
      <c r="D4" s="69" t="s">
        <v>14</v>
      </c>
      <c r="E4" s="69" t="s">
        <v>15</v>
      </c>
      <c r="F4" s="227"/>
      <c r="G4" s="230"/>
      <c r="H4" s="233"/>
      <c r="I4" s="225"/>
      <c r="J4" s="220"/>
      <c r="K4" s="242"/>
      <c r="L4" s="242"/>
      <c r="M4" s="242"/>
      <c r="N4" s="218"/>
      <c r="O4" s="221"/>
      <c r="P4" s="221"/>
      <c r="Q4" s="218"/>
      <c r="R4" s="220"/>
      <c r="S4" s="220"/>
      <c r="T4" s="220"/>
      <c r="U4" s="220"/>
      <c r="V4" s="234"/>
      <c r="W4" s="218"/>
      <c r="X4" s="218"/>
      <c r="Y4" s="218" t="s">
        <v>735</v>
      </c>
      <c r="Z4" s="218" t="s">
        <v>736</v>
      </c>
      <c r="AA4" s="218" t="s">
        <v>737</v>
      </c>
      <c r="AB4" s="218"/>
      <c r="AC4" s="218"/>
      <c r="AD4" s="34"/>
      <c r="AE4" s="34"/>
      <c r="AF4" s="34"/>
      <c r="AG4" s="102"/>
      <c r="AH4" s="102"/>
      <c r="AI4" s="102"/>
      <c r="AJ4" s="102"/>
      <c r="AK4" s="102"/>
      <c r="AL4" s="102"/>
      <c r="AM4" s="102"/>
      <c r="AN4" s="102"/>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row>
    <row r="5" spans="1:214" s="40" customFormat="1" ht="15" customHeight="1" x14ac:dyDescent="0.3">
      <c r="A5" s="70">
        <f>A6/$E$2</f>
        <v>3.5000000000000003E-2</v>
      </c>
      <c r="B5" s="70">
        <f>B6/$E$2</f>
        <v>3.5000000000000003E-2</v>
      </c>
      <c r="C5" s="70">
        <f>C6/$E$2</f>
        <v>0.03</v>
      </c>
      <c r="D5" s="70">
        <f>D6/$E$2</f>
        <v>0.125</v>
      </c>
      <c r="E5" s="70">
        <f>E6/$E$2</f>
        <v>0.77500000000000002</v>
      </c>
      <c r="F5" s="227"/>
      <c r="G5" s="230"/>
      <c r="H5" s="233"/>
      <c r="I5" s="225"/>
      <c r="J5" s="218" t="s">
        <v>672</v>
      </c>
      <c r="K5" s="225"/>
      <c r="L5" s="225"/>
      <c r="M5" s="225"/>
      <c r="N5" s="25">
        <f>SUM(N9:N215)</f>
        <v>154556900</v>
      </c>
      <c r="O5" s="25">
        <f>SUM(O9:O215)</f>
        <v>4187</v>
      </c>
      <c r="P5" s="25">
        <f>SUM(P9:P215)</f>
        <v>7571</v>
      </c>
      <c r="Q5" s="218"/>
      <c r="R5" s="220"/>
      <c r="S5" s="220"/>
      <c r="T5" s="220"/>
      <c r="U5" s="220"/>
      <c r="V5" s="234"/>
      <c r="W5" s="218"/>
      <c r="X5" s="218"/>
      <c r="Y5" s="218"/>
      <c r="Z5" s="218"/>
      <c r="AA5" s="218"/>
      <c r="AB5" s="218"/>
      <c r="AC5" s="218"/>
      <c r="AD5" s="34"/>
      <c r="AE5" s="34"/>
      <c r="AF5" s="34"/>
      <c r="AG5" s="102"/>
      <c r="AH5" s="102"/>
      <c r="AI5" s="102"/>
      <c r="AJ5" s="102"/>
      <c r="AK5" s="102"/>
      <c r="AL5" s="102"/>
      <c r="AM5" s="102"/>
      <c r="AN5" s="102"/>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row>
    <row r="6" spans="1:214" s="40" customFormat="1" ht="15" customHeight="1" x14ac:dyDescent="0.3">
      <c r="A6" s="65">
        <f>SUM(A9:A215)</f>
        <v>7</v>
      </c>
      <c r="B6" s="65">
        <f>SUM(B9:B215)</f>
        <v>7</v>
      </c>
      <c r="C6" s="65">
        <f>SUM(C9:C215)</f>
        <v>6</v>
      </c>
      <c r="D6" s="65">
        <f>SUM(D9:D215)</f>
        <v>25</v>
      </c>
      <c r="E6" s="65">
        <f>SUM(E9:E215)</f>
        <v>155</v>
      </c>
      <c r="F6" s="228"/>
      <c r="G6" s="231"/>
      <c r="H6" s="233"/>
      <c r="I6" s="225"/>
      <c r="J6" s="218" t="s">
        <v>673</v>
      </c>
      <c r="K6" s="225"/>
      <c r="L6" s="225"/>
      <c r="M6" s="225"/>
      <c r="N6" s="26">
        <f>SUBTOTAL(9,N9:N215)</f>
        <v>154556900</v>
      </c>
      <c r="O6" s="26">
        <f>SUBTOTAL(9,O9:O215)</f>
        <v>4187</v>
      </c>
      <c r="P6" s="26">
        <f>SUBTOTAL(9,P9:P215)</f>
        <v>7571</v>
      </c>
      <c r="Q6" s="218"/>
      <c r="R6" s="221"/>
      <c r="S6" s="221"/>
      <c r="T6" s="221"/>
      <c r="U6" s="221"/>
      <c r="V6" s="234"/>
      <c r="W6" s="218"/>
      <c r="X6" s="218"/>
      <c r="Y6" s="50">
        <f>COUNTA(Y50:Y176)</f>
        <v>49</v>
      </c>
      <c r="Z6" s="50">
        <f>SUM(Z50:Z176)</f>
        <v>130</v>
      </c>
      <c r="AA6" s="218"/>
      <c r="AB6" s="218"/>
      <c r="AC6" s="218"/>
      <c r="AD6" s="34"/>
      <c r="AE6" s="34"/>
      <c r="AF6" s="34"/>
      <c r="AG6" s="102"/>
      <c r="AH6" s="102"/>
      <c r="AI6" s="102"/>
      <c r="AJ6" s="102"/>
      <c r="AK6" s="102"/>
      <c r="AL6" s="102"/>
      <c r="AM6" s="102"/>
      <c r="AN6" s="102"/>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row>
    <row r="7" spans="1:214" s="40" customFormat="1" ht="15" customHeight="1" x14ac:dyDescent="0.3">
      <c r="A7" s="66">
        <f>SUBTOTAL(9,A10:A216)</f>
        <v>7</v>
      </c>
      <c r="B7" s="66">
        <f>SUBTOTAL(9,B10:B216)</f>
        <v>7</v>
      </c>
      <c r="C7" s="66">
        <f>SUBTOTAL(9,C10:C216)</f>
        <v>6</v>
      </c>
      <c r="D7" s="66">
        <f>SUBTOTAL(9,D10:D216)</f>
        <v>25</v>
      </c>
      <c r="E7" s="66">
        <f>SUBTOTAL(9,E9:E215)</f>
        <v>155</v>
      </c>
      <c r="F7" s="80">
        <f>SUM(F9:F215)</f>
        <v>0</v>
      </c>
      <c r="G7" s="81">
        <f>SUM(G9:G215)</f>
        <v>0</v>
      </c>
      <c r="H7" s="82"/>
      <c r="I7" s="87"/>
      <c r="J7" s="50"/>
      <c r="K7" s="87"/>
      <c r="L7" s="87"/>
      <c r="M7" s="87"/>
      <c r="N7" s="63"/>
      <c r="O7" s="63"/>
      <c r="P7" s="63"/>
      <c r="Q7" s="50"/>
      <c r="R7" s="50"/>
      <c r="S7" s="50"/>
      <c r="T7" s="50"/>
      <c r="U7" s="50"/>
      <c r="V7" s="84"/>
      <c r="W7" s="50"/>
      <c r="X7" s="50"/>
      <c r="Y7" s="50"/>
      <c r="Z7" s="50"/>
      <c r="AA7" s="50"/>
      <c r="AB7" s="50"/>
      <c r="AC7" s="50"/>
      <c r="AD7" s="34"/>
      <c r="AE7" s="34"/>
      <c r="AF7" s="34"/>
      <c r="AG7" s="102"/>
      <c r="AH7" s="102"/>
      <c r="AI7" s="102"/>
      <c r="AJ7" s="102"/>
      <c r="AK7" s="102"/>
      <c r="AL7" s="102"/>
      <c r="AM7" s="102"/>
      <c r="AN7" s="102"/>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row>
    <row r="8" spans="1:214" s="40" customFormat="1" x14ac:dyDescent="0.3">
      <c r="A8" s="1"/>
      <c r="B8" s="1"/>
      <c r="C8" s="1"/>
      <c r="D8" s="1"/>
      <c r="E8" s="1"/>
      <c r="F8" s="36"/>
      <c r="G8" s="1"/>
      <c r="H8" s="1"/>
      <c r="I8" s="87"/>
      <c r="J8" s="50"/>
      <c r="K8" s="87"/>
      <c r="L8" s="87"/>
      <c r="M8" s="87"/>
      <c r="N8" s="24"/>
      <c r="O8" s="24"/>
      <c r="P8" s="24"/>
      <c r="Q8" s="50"/>
      <c r="R8" s="50"/>
      <c r="S8" s="50"/>
      <c r="T8" s="50"/>
      <c r="U8" s="50"/>
      <c r="V8" s="84"/>
      <c r="W8" s="50"/>
      <c r="X8" s="50"/>
      <c r="Y8" s="30"/>
      <c r="Z8" s="30"/>
      <c r="AA8" s="30"/>
      <c r="AB8" s="30"/>
      <c r="AC8" s="30"/>
      <c r="AD8" s="34"/>
      <c r="AE8" s="34"/>
      <c r="AF8" s="34"/>
      <c r="AG8" s="102"/>
      <c r="AH8" s="102"/>
      <c r="AI8" s="102"/>
      <c r="AJ8" s="102"/>
      <c r="AK8" s="102"/>
      <c r="AL8" s="102"/>
      <c r="AM8" s="102"/>
      <c r="AN8" s="102"/>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row>
    <row r="9" spans="1:214" s="40" customFormat="1" ht="30" customHeight="1" x14ac:dyDescent="0.3">
      <c r="A9" s="27" t="str">
        <f t="shared" ref="A9:A72" si="0">IF(J9="Tiểu thủ công nghiệp",1," ")</f>
        <v xml:space="preserve"> </v>
      </c>
      <c r="B9" s="27" t="str">
        <f>IF(J9="Thương mại dịch vụ",1," ")</f>
        <v xml:space="preserve"> </v>
      </c>
      <c r="C9" s="27" t="str">
        <f>IF(J9="Giao thông vận tải",1," ")</f>
        <v xml:space="preserve"> </v>
      </c>
      <c r="D9" s="27" t="str">
        <f>IF(J9="Xây dựng",1," ")</f>
        <v xml:space="preserve"> </v>
      </c>
      <c r="E9" s="27">
        <f>IF(J9="Nông nghiệp",1," ")</f>
        <v>1</v>
      </c>
      <c r="F9" s="37"/>
      <c r="G9" s="27"/>
      <c r="H9" s="27"/>
      <c r="I9" s="72">
        <v>1</v>
      </c>
      <c r="J9" s="2" t="s">
        <v>15</v>
      </c>
      <c r="K9" s="3" t="s">
        <v>19</v>
      </c>
      <c r="L9" s="3" t="s">
        <v>16</v>
      </c>
      <c r="M9" s="3" t="s">
        <v>17</v>
      </c>
      <c r="N9" s="8">
        <v>800000</v>
      </c>
      <c r="O9" s="3">
        <v>15</v>
      </c>
      <c r="P9" s="3">
        <v>34</v>
      </c>
      <c r="Q9" s="9" t="s">
        <v>20</v>
      </c>
      <c r="R9" s="106"/>
      <c r="S9" s="107" t="s">
        <v>675</v>
      </c>
      <c r="T9" s="106"/>
      <c r="U9" s="106"/>
      <c r="V9" s="10" t="s">
        <v>21</v>
      </c>
      <c r="W9" s="3" t="s">
        <v>22</v>
      </c>
      <c r="X9" s="11" t="s">
        <v>23</v>
      </c>
      <c r="AD9" s="34"/>
      <c r="AE9" s="34"/>
      <c r="AF9" s="34"/>
      <c r="AG9" s="102"/>
      <c r="AH9" s="102"/>
      <c r="AI9" s="102"/>
      <c r="AJ9" s="102"/>
      <c r="AK9" s="102"/>
      <c r="AL9" s="102"/>
      <c r="AM9" s="102"/>
      <c r="AN9" s="102"/>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row>
    <row r="10" spans="1:214" s="40" customFormat="1" ht="30" customHeight="1" x14ac:dyDescent="0.3">
      <c r="A10" s="27" t="str">
        <f t="shared" si="0"/>
        <v xml:space="preserve"> </v>
      </c>
      <c r="B10" s="27" t="str">
        <f t="shared" ref="B10:B73" si="1">IF(J10="Thương mại dịch vụ",1," ")</f>
        <v xml:space="preserve"> </v>
      </c>
      <c r="C10" s="27" t="str">
        <f t="shared" ref="C10:C73" si="2">IF(J10="Giao thông vận tải",1," ")</f>
        <v xml:space="preserve"> </v>
      </c>
      <c r="D10" s="27" t="str">
        <f t="shared" ref="D10:D73" si="3">IF(J10="Xây dựng",1," ")</f>
        <v xml:space="preserve"> </v>
      </c>
      <c r="E10" s="27">
        <f t="shared" ref="E10:E73" si="4">IF(J10="Nông nghiệp",1," ")</f>
        <v>1</v>
      </c>
      <c r="F10" s="37"/>
      <c r="G10" s="27"/>
      <c r="H10" s="27"/>
      <c r="I10" s="72">
        <v>2</v>
      </c>
      <c r="J10" s="2" t="s">
        <v>15</v>
      </c>
      <c r="K10" s="3" t="s">
        <v>24</v>
      </c>
      <c r="L10" s="3" t="s">
        <v>16</v>
      </c>
      <c r="M10" s="3" t="s">
        <v>17</v>
      </c>
      <c r="N10" s="4">
        <v>1900000</v>
      </c>
      <c r="O10" s="2">
        <v>27</v>
      </c>
      <c r="P10" s="2">
        <v>27</v>
      </c>
      <c r="Q10" s="9" t="s">
        <v>25</v>
      </c>
      <c r="R10" s="107" t="s">
        <v>675</v>
      </c>
      <c r="S10" s="106"/>
      <c r="T10" s="106"/>
      <c r="U10" s="106"/>
      <c r="V10" s="6" t="s">
        <v>26</v>
      </c>
      <c r="W10" s="2" t="s">
        <v>27</v>
      </c>
      <c r="X10" s="7" t="s">
        <v>28</v>
      </c>
      <c r="AD10" s="34"/>
      <c r="AE10" s="34"/>
      <c r="AF10" s="34"/>
      <c r="AG10" s="102"/>
      <c r="AH10" s="102"/>
      <c r="AI10" s="102"/>
      <c r="AJ10" s="102"/>
      <c r="AK10" s="102"/>
      <c r="AL10" s="102"/>
      <c r="AM10" s="102"/>
      <c r="AN10" s="102"/>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row>
    <row r="11" spans="1:214" s="40" customFormat="1" ht="30" customHeight="1" x14ac:dyDescent="0.3">
      <c r="A11" s="27" t="str">
        <f t="shared" si="0"/>
        <v xml:space="preserve"> </v>
      </c>
      <c r="B11" s="27" t="str">
        <f t="shared" si="1"/>
        <v xml:space="preserve"> </v>
      </c>
      <c r="C11" s="27" t="str">
        <f t="shared" si="2"/>
        <v xml:space="preserve"> </v>
      </c>
      <c r="D11" s="27" t="str">
        <f t="shared" si="3"/>
        <v xml:space="preserve"> </v>
      </c>
      <c r="E11" s="27">
        <f t="shared" si="4"/>
        <v>1</v>
      </c>
      <c r="F11" s="37"/>
      <c r="G11" s="27"/>
      <c r="H11" s="27"/>
      <c r="I11" s="72">
        <v>3</v>
      </c>
      <c r="J11" s="2" t="s">
        <v>15</v>
      </c>
      <c r="K11" s="3" t="s">
        <v>29</v>
      </c>
      <c r="L11" s="3" t="s">
        <v>16</v>
      </c>
      <c r="M11" s="3" t="s">
        <v>17</v>
      </c>
      <c r="N11" s="8">
        <v>315000</v>
      </c>
      <c r="O11" s="8">
        <v>7</v>
      </c>
      <c r="P11" s="8">
        <v>60</v>
      </c>
      <c r="Q11" s="9" t="s">
        <v>30</v>
      </c>
      <c r="R11" s="106"/>
      <c r="S11" s="106"/>
      <c r="T11" s="106"/>
      <c r="U11" s="107" t="s">
        <v>675</v>
      </c>
      <c r="V11" s="11" t="s">
        <v>31</v>
      </c>
      <c r="W11" s="3" t="s">
        <v>32</v>
      </c>
      <c r="X11" s="11" t="s">
        <v>33</v>
      </c>
      <c r="AD11" s="34"/>
      <c r="AE11" s="34"/>
      <c r="AF11" s="34"/>
      <c r="AG11" s="102"/>
      <c r="AH11" s="102"/>
      <c r="AI11" s="102"/>
      <c r="AJ11" s="102"/>
      <c r="AK11" s="102"/>
      <c r="AL11" s="102"/>
      <c r="AM11" s="102"/>
      <c r="AN11" s="102"/>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row>
    <row r="12" spans="1:214" s="40" customFormat="1" ht="30" customHeight="1" x14ac:dyDescent="0.3">
      <c r="A12" s="27" t="str">
        <f t="shared" si="0"/>
        <v xml:space="preserve"> </v>
      </c>
      <c r="B12" s="27" t="str">
        <f t="shared" si="1"/>
        <v xml:space="preserve"> </v>
      </c>
      <c r="C12" s="27" t="str">
        <f t="shared" si="2"/>
        <v xml:space="preserve"> </v>
      </c>
      <c r="D12" s="27" t="str">
        <f t="shared" si="3"/>
        <v xml:space="preserve"> </v>
      </c>
      <c r="E12" s="27">
        <f t="shared" si="4"/>
        <v>1</v>
      </c>
      <c r="F12" s="37"/>
      <c r="G12" s="27"/>
      <c r="H12" s="27"/>
      <c r="I12" s="72">
        <v>4</v>
      </c>
      <c r="J12" s="2" t="s">
        <v>15</v>
      </c>
      <c r="K12" s="3" t="s">
        <v>34</v>
      </c>
      <c r="L12" s="3" t="s">
        <v>16</v>
      </c>
      <c r="M12" s="3" t="s">
        <v>17</v>
      </c>
      <c r="N12" s="8">
        <v>700000</v>
      </c>
      <c r="O12" s="3">
        <v>12</v>
      </c>
      <c r="P12" s="3">
        <v>15</v>
      </c>
      <c r="Q12" s="9" t="s">
        <v>35</v>
      </c>
      <c r="R12" s="106"/>
      <c r="S12" s="106"/>
      <c r="T12" s="106"/>
      <c r="U12" s="107" t="s">
        <v>675</v>
      </c>
      <c r="V12" s="12" t="s">
        <v>36</v>
      </c>
      <c r="W12" s="3" t="s">
        <v>37</v>
      </c>
      <c r="X12" s="13" t="s">
        <v>38</v>
      </c>
      <c r="AD12" s="34"/>
      <c r="AE12" s="34"/>
      <c r="AF12" s="34"/>
      <c r="AG12" s="102"/>
      <c r="AH12" s="102"/>
      <c r="AI12" s="102"/>
      <c r="AJ12" s="102"/>
      <c r="AK12" s="102"/>
      <c r="AL12" s="102"/>
      <c r="AM12" s="102"/>
      <c r="AN12" s="102"/>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row>
    <row r="13" spans="1:214" s="40" customFormat="1" ht="30" customHeight="1" x14ac:dyDescent="0.3">
      <c r="A13" s="27" t="str">
        <f t="shared" si="0"/>
        <v xml:space="preserve"> </v>
      </c>
      <c r="B13" s="27" t="str">
        <f t="shared" si="1"/>
        <v xml:space="preserve"> </v>
      </c>
      <c r="C13" s="27" t="str">
        <f t="shared" si="2"/>
        <v xml:space="preserve"> </v>
      </c>
      <c r="D13" s="27" t="str">
        <f t="shared" si="3"/>
        <v xml:space="preserve"> </v>
      </c>
      <c r="E13" s="27">
        <f t="shared" si="4"/>
        <v>1</v>
      </c>
      <c r="F13" s="37"/>
      <c r="G13" s="27"/>
      <c r="H13" s="27"/>
      <c r="I13" s="72">
        <v>5</v>
      </c>
      <c r="J13" s="2" t="s">
        <v>15</v>
      </c>
      <c r="K13" s="3" t="s">
        <v>39</v>
      </c>
      <c r="L13" s="3" t="s">
        <v>16</v>
      </c>
      <c r="M13" s="3" t="s">
        <v>17</v>
      </c>
      <c r="N13" s="8">
        <v>200000</v>
      </c>
      <c r="O13" s="3">
        <v>10</v>
      </c>
      <c r="P13" s="3">
        <v>30</v>
      </c>
      <c r="Q13" s="9" t="s">
        <v>40</v>
      </c>
      <c r="R13" s="107" t="s">
        <v>675</v>
      </c>
      <c r="S13" s="106"/>
      <c r="T13" s="106"/>
      <c r="U13" s="106"/>
      <c r="V13" s="12" t="s">
        <v>41</v>
      </c>
      <c r="W13" s="3" t="s">
        <v>42</v>
      </c>
      <c r="X13" s="11" t="s">
        <v>43</v>
      </c>
      <c r="AD13" s="34"/>
      <c r="AE13" s="34"/>
      <c r="AF13" s="34"/>
      <c r="AG13" s="102"/>
      <c r="AH13" s="102"/>
      <c r="AI13" s="102"/>
      <c r="AJ13" s="102"/>
      <c r="AK13" s="102"/>
      <c r="AL13" s="102"/>
      <c r="AM13" s="102"/>
      <c r="AN13" s="102"/>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row>
    <row r="14" spans="1:214" s="40" customFormat="1" ht="30" customHeight="1" x14ac:dyDescent="0.3">
      <c r="A14" s="27" t="str">
        <f t="shared" si="0"/>
        <v xml:space="preserve"> </v>
      </c>
      <c r="B14" s="27" t="str">
        <f t="shared" si="1"/>
        <v xml:space="preserve"> </v>
      </c>
      <c r="C14" s="27" t="str">
        <f t="shared" si="2"/>
        <v xml:space="preserve"> </v>
      </c>
      <c r="D14" s="27" t="str">
        <f t="shared" si="3"/>
        <v xml:space="preserve"> </v>
      </c>
      <c r="E14" s="27">
        <f t="shared" si="4"/>
        <v>1</v>
      </c>
      <c r="F14" s="37"/>
      <c r="G14" s="27"/>
      <c r="H14" s="27"/>
      <c r="I14" s="72">
        <v>6</v>
      </c>
      <c r="J14" s="2" t="s">
        <v>15</v>
      </c>
      <c r="K14" s="3" t="s">
        <v>44</v>
      </c>
      <c r="L14" s="3" t="s">
        <v>16</v>
      </c>
      <c r="M14" s="3" t="s">
        <v>17</v>
      </c>
      <c r="N14" s="8">
        <v>600000</v>
      </c>
      <c r="O14" s="3">
        <v>11</v>
      </c>
      <c r="P14" s="3">
        <v>30</v>
      </c>
      <c r="Q14" s="14" t="s">
        <v>45</v>
      </c>
      <c r="R14" s="107" t="s">
        <v>675</v>
      </c>
      <c r="S14" s="107"/>
      <c r="T14" s="107"/>
      <c r="U14" s="107"/>
      <c r="V14" s="12"/>
      <c r="W14" s="3"/>
      <c r="X14" s="11"/>
      <c r="AD14" s="34"/>
      <c r="AE14" s="34"/>
      <c r="AF14" s="34"/>
      <c r="AG14" s="102"/>
      <c r="AH14" s="102"/>
      <c r="AI14" s="102"/>
      <c r="AJ14" s="102"/>
      <c r="AK14" s="102"/>
      <c r="AL14" s="102"/>
      <c r="AM14" s="102"/>
      <c r="AN14" s="102"/>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row>
    <row r="15" spans="1:214" s="40" customFormat="1" ht="30" customHeight="1" x14ac:dyDescent="0.3">
      <c r="A15" s="27" t="str">
        <f t="shared" si="0"/>
        <v xml:space="preserve"> </v>
      </c>
      <c r="B15" s="27" t="str">
        <f t="shared" si="1"/>
        <v xml:space="preserve"> </v>
      </c>
      <c r="C15" s="27" t="str">
        <f t="shared" si="2"/>
        <v xml:space="preserve"> </v>
      </c>
      <c r="D15" s="27" t="str">
        <f t="shared" si="3"/>
        <v xml:space="preserve"> </v>
      </c>
      <c r="E15" s="27">
        <f t="shared" si="4"/>
        <v>1</v>
      </c>
      <c r="F15" s="37"/>
      <c r="G15" s="27"/>
      <c r="H15" s="27"/>
      <c r="I15" s="72">
        <v>7</v>
      </c>
      <c r="J15" s="2" t="s">
        <v>15</v>
      </c>
      <c r="K15" s="3" t="s">
        <v>46</v>
      </c>
      <c r="L15" s="3" t="s">
        <v>47</v>
      </c>
      <c r="M15" s="3" t="s">
        <v>17</v>
      </c>
      <c r="N15" s="8">
        <v>300000</v>
      </c>
      <c r="O15" s="3">
        <v>20</v>
      </c>
      <c r="P15" s="3">
        <v>50</v>
      </c>
      <c r="Q15" s="9" t="s">
        <v>48</v>
      </c>
      <c r="R15" s="107" t="s">
        <v>675</v>
      </c>
      <c r="S15" s="106"/>
      <c r="T15" s="106"/>
      <c r="U15" s="106"/>
      <c r="V15" s="9" t="s">
        <v>49</v>
      </c>
      <c r="W15" s="3" t="s">
        <v>50</v>
      </c>
      <c r="X15" s="11" t="s">
        <v>51</v>
      </c>
      <c r="AD15" s="34"/>
      <c r="AE15" s="34"/>
      <c r="AF15" s="34"/>
      <c r="AG15" s="102"/>
      <c r="AH15" s="102"/>
      <c r="AI15" s="102"/>
      <c r="AJ15" s="102"/>
      <c r="AK15" s="102"/>
      <c r="AL15" s="102"/>
      <c r="AM15" s="102"/>
      <c r="AN15" s="102"/>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row>
    <row r="16" spans="1:214" s="40" customFormat="1" ht="30" customHeight="1" x14ac:dyDescent="0.3">
      <c r="A16" s="27" t="str">
        <f t="shared" si="0"/>
        <v xml:space="preserve"> </v>
      </c>
      <c r="B16" s="27" t="str">
        <f t="shared" si="1"/>
        <v xml:space="preserve"> </v>
      </c>
      <c r="C16" s="27" t="str">
        <f t="shared" si="2"/>
        <v xml:space="preserve"> </v>
      </c>
      <c r="D16" s="27" t="str">
        <f t="shared" si="3"/>
        <v xml:space="preserve"> </v>
      </c>
      <c r="E16" s="27">
        <f t="shared" si="4"/>
        <v>1</v>
      </c>
      <c r="F16" s="37"/>
      <c r="G16" s="27"/>
      <c r="H16" s="27"/>
      <c r="I16" s="72">
        <v>8</v>
      </c>
      <c r="J16" s="2" t="s">
        <v>15</v>
      </c>
      <c r="K16" s="3" t="s">
        <v>52</v>
      </c>
      <c r="L16" s="3" t="s">
        <v>47</v>
      </c>
      <c r="M16" s="3" t="s">
        <v>17</v>
      </c>
      <c r="N16" s="8">
        <v>200000</v>
      </c>
      <c r="O16" s="3">
        <v>25</v>
      </c>
      <c r="P16" s="3">
        <v>27</v>
      </c>
      <c r="Q16" s="9" t="s">
        <v>53</v>
      </c>
      <c r="R16" s="107" t="s">
        <v>675</v>
      </c>
      <c r="S16" s="106"/>
      <c r="T16" s="106"/>
      <c r="U16" s="106"/>
      <c r="V16" s="12" t="s">
        <v>54</v>
      </c>
      <c r="W16" s="3" t="s">
        <v>55</v>
      </c>
      <c r="X16" s="13" t="s">
        <v>56</v>
      </c>
      <c r="AD16" s="34"/>
      <c r="AE16" s="34"/>
      <c r="AF16" s="34"/>
      <c r="AG16" s="102"/>
      <c r="AH16" s="102"/>
      <c r="AI16" s="102"/>
      <c r="AJ16" s="102"/>
      <c r="AK16" s="102"/>
      <c r="AL16" s="102"/>
      <c r="AM16" s="102"/>
      <c r="AN16" s="102"/>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row>
    <row r="17" spans="1:214" s="40" customFormat="1" ht="30" customHeight="1" x14ac:dyDescent="0.3">
      <c r="A17" s="27" t="str">
        <f t="shared" si="0"/>
        <v xml:space="preserve"> </v>
      </c>
      <c r="B17" s="27" t="str">
        <f t="shared" si="1"/>
        <v xml:space="preserve"> </v>
      </c>
      <c r="C17" s="27" t="str">
        <f t="shared" si="2"/>
        <v xml:space="preserve"> </v>
      </c>
      <c r="D17" s="27" t="str">
        <f t="shared" si="3"/>
        <v xml:space="preserve"> </v>
      </c>
      <c r="E17" s="27">
        <f t="shared" si="4"/>
        <v>1</v>
      </c>
      <c r="F17" s="37"/>
      <c r="G17" s="27"/>
      <c r="H17" s="27"/>
      <c r="I17" s="72">
        <v>9</v>
      </c>
      <c r="J17" s="2" t="s">
        <v>15</v>
      </c>
      <c r="K17" s="3" t="s">
        <v>57</v>
      </c>
      <c r="L17" s="3" t="s">
        <v>47</v>
      </c>
      <c r="M17" s="3" t="s">
        <v>17</v>
      </c>
      <c r="N17" s="8">
        <v>250000</v>
      </c>
      <c r="O17" s="3">
        <v>15</v>
      </c>
      <c r="P17" s="3">
        <v>38</v>
      </c>
      <c r="Q17" s="9" t="s">
        <v>58</v>
      </c>
      <c r="R17" s="107" t="s">
        <v>675</v>
      </c>
      <c r="S17" s="106"/>
      <c r="T17" s="106"/>
      <c r="U17" s="106"/>
      <c r="V17" s="12" t="s">
        <v>59</v>
      </c>
      <c r="W17" s="3" t="s">
        <v>60</v>
      </c>
      <c r="X17" s="11" t="s">
        <v>61</v>
      </c>
      <c r="AD17" s="34"/>
      <c r="AE17" s="34"/>
      <c r="AF17" s="34"/>
      <c r="AG17" s="102"/>
      <c r="AH17" s="102"/>
      <c r="AI17" s="102"/>
      <c r="AJ17" s="102"/>
      <c r="AK17" s="102"/>
      <c r="AL17" s="102"/>
      <c r="AM17" s="102"/>
      <c r="AN17" s="102"/>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row>
    <row r="18" spans="1:214" s="40" customFormat="1" ht="30" customHeight="1" x14ac:dyDescent="0.3">
      <c r="A18" s="27" t="str">
        <f t="shared" si="0"/>
        <v xml:space="preserve"> </v>
      </c>
      <c r="B18" s="27" t="str">
        <f t="shared" si="1"/>
        <v xml:space="preserve"> </v>
      </c>
      <c r="C18" s="27" t="str">
        <f t="shared" si="2"/>
        <v xml:space="preserve"> </v>
      </c>
      <c r="D18" s="27">
        <f t="shared" si="3"/>
        <v>1</v>
      </c>
      <c r="E18" s="27" t="str">
        <f t="shared" si="4"/>
        <v xml:space="preserve"> </v>
      </c>
      <c r="F18" s="37"/>
      <c r="G18" s="27"/>
      <c r="H18" s="27"/>
      <c r="I18" s="72">
        <v>10</v>
      </c>
      <c r="J18" s="2" t="s">
        <v>14</v>
      </c>
      <c r="K18" s="3" t="s">
        <v>62</v>
      </c>
      <c r="L18" s="2" t="s">
        <v>47</v>
      </c>
      <c r="M18" s="3" t="s">
        <v>17</v>
      </c>
      <c r="N18" s="4">
        <v>3500000</v>
      </c>
      <c r="O18" s="2">
        <v>11</v>
      </c>
      <c r="P18" s="2">
        <v>24</v>
      </c>
      <c r="Q18" s="15"/>
      <c r="R18" s="27"/>
      <c r="S18" s="27"/>
      <c r="T18" s="27"/>
      <c r="U18" s="27" t="s">
        <v>675</v>
      </c>
      <c r="V18" s="6" t="s">
        <v>63</v>
      </c>
      <c r="W18" s="2" t="s">
        <v>64</v>
      </c>
      <c r="X18" s="7" t="s">
        <v>65</v>
      </c>
      <c r="AD18" s="34"/>
      <c r="AE18" s="34"/>
      <c r="AF18" s="34"/>
      <c r="AG18" s="102"/>
      <c r="AH18" s="102"/>
      <c r="AI18" s="102"/>
      <c r="AJ18" s="102"/>
      <c r="AK18" s="102"/>
      <c r="AL18" s="102"/>
      <c r="AM18" s="102"/>
      <c r="AN18" s="102"/>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row>
    <row r="19" spans="1:214" s="40" customFormat="1" ht="30" customHeight="1" x14ac:dyDescent="0.3">
      <c r="A19" s="27" t="str">
        <f t="shared" si="0"/>
        <v xml:space="preserve"> </v>
      </c>
      <c r="B19" s="27" t="str">
        <f t="shared" si="1"/>
        <v xml:space="preserve"> </v>
      </c>
      <c r="C19" s="27" t="str">
        <f t="shared" si="2"/>
        <v xml:space="preserve"> </v>
      </c>
      <c r="D19" s="27" t="str">
        <f t="shared" si="3"/>
        <v xml:space="preserve"> </v>
      </c>
      <c r="E19" s="27">
        <f t="shared" si="4"/>
        <v>1</v>
      </c>
      <c r="F19" s="37"/>
      <c r="G19" s="27"/>
      <c r="H19" s="27"/>
      <c r="I19" s="72">
        <v>11</v>
      </c>
      <c r="J19" s="2" t="s">
        <v>15</v>
      </c>
      <c r="K19" s="3" t="s">
        <v>66</v>
      </c>
      <c r="L19" s="3" t="s">
        <v>67</v>
      </c>
      <c r="M19" s="3" t="s">
        <v>17</v>
      </c>
      <c r="N19" s="8">
        <v>1000000</v>
      </c>
      <c r="O19" s="3">
        <v>7</v>
      </c>
      <c r="P19" s="3">
        <v>15</v>
      </c>
      <c r="Q19" s="14" t="s">
        <v>68</v>
      </c>
      <c r="R19" s="107" t="s">
        <v>675</v>
      </c>
      <c r="S19" s="107"/>
      <c r="T19" s="107"/>
      <c r="U19" s="107"/>
      <c r="V19" s="16" t="s">
        <v>69</v>
      </c>
      <c r="W19" s="3" t="s">
        <v>70</v>
      </c>
      <c r="X19" s="11"/>
      <c r="AD19" s="34"/>
      <c r="AE19" s="34"/>
      <c r="AF19" s="34"/>
      <c r="AG19" s="102"/>
      <c r="AH19" s="102"/>
      <c r="AI19" s="102"/>
      <c r="AJ19" s="102"/>
      <c r="AK19" s="102"/>
      <c r="AL19" s="102"/>
      <c r="AM19" s="102"/>
      <c r="AN19" s="102"/>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row>
    <row r="20" spans="1:214" s="40" customFormat="1" ht="30" customHeight="1" x14ac:dyDescent="0.3">
      <c r="A20" s="27" t="str">
        <f t="shared" si="0"/>
        <v xml:space="preserve"> </v>
      </c>
      <c r="B20" s="27" t="str">
        <f t="shared" si="1"/>
        <v xml:space="preserve"> </v>
      </c>
      <c r="C20" s="27" t="str">
        <f t="shared" si="2"/>
        <v xml:space="preserve"> </v>
      </c>
      <c r="D20" s="27" t="str">
        <f t="shared" si="3"/>
        <v xml:space="preserve"> </v>
      </c>
      <c r="E20" s="27">
        <f t="shared" si="4"/>
        <v>1</v>
      </c>
      <c r="F20" s="37"/>
      <c r="G20" s="27"/>
      <c r="H20" s="27"/>
      <c r="I20" s="72">
        <v>12</v>
      </c>
      <c r="J20" s="2" t="s">
        <v>15</v>
      </c>
      <c r="K20" s="3" t="s">
        <v>71</v>
      </c>
      <c r="L20" s="3" t="s">
        <v>72</v>
      </c>
      <c r="M20" s="3" t="s">
        <v>17</v>
      </c>
      <c r="N20" s="8">
        <v>270000</v>
      </c>
      <c r="O20" s="3">
        <v>18</v>
      </c>
      <c r="P20" s="3">
        <v>18</v>
      </c>
      <c r="Q20" s="9" t="s">
        <v>73</v>
      </c>
      <c r="R20" s="107" t="s">
        <v>675</v>
      </c>
      <c r="S20" s="106"/>
      <c r="T20" s="106"/>
      <c r="U20" s="106"/>
      <c r="V20" s="12" t="s">
        <v>74</v>
      </c>
      <c r="W20" s="3" t="s">
        <v>75</v>
      </c>
      <c r="X20" s="11" t="s">
        <v>76</v>
      </c>
      <c r="AD20" s="34"/>
      <c r="AE20" s="34"/>
      <c r="AF20" s="34"/>
      <c r="AG20" s="102"/>
      <c r="AH20" s="102"/>
      <c r="AI20" s="102"/>
      <c r="AJ20" s="102"/>
      <c r="AK20" s="102"/>
      <c r="AL20" s="102"/>
      <c r="AM20" s="102"/>
      <c r="AN20" s="102"/>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row>
    <row r="21" spans="1:214" s="40" customFormat="1" ht="30" customHeight="1" x14ac:dyDescent="0.3">
      <c r="A21" s="27" t="str">
        <f t="shared" si="0"/>
        <v xml:space="preserve"> </v>
      </c>
      <c r="B21" s="27" t="str">
        <f t="shared" si="1"/>
        <v xml:space="preserve"> </v>
      </c>
      <c r="C21" s="27" t="str">
        <f t="shared" si="2"/>
        <v xml:space="preserve"> </v>
      </c>
      <c r="D21" s="27" t="str">
        <f t="shared" si="3"/>
        <v xml:space="preserve"> </v>
      </c>
      <c r="E21" s="27">
        <f t="shared" si="4"/>
        <v>1</v>
      </c>
      <c r="F21" s="37"/>
      <c r="G21" s="27"/>
      <c r="H21" s="27"/>
      <c r="I21" s="72">
        <v>13</v>
      </c>
      <c r="J21" s="2" t="s">
        <v>15</v>
      </c>
      <c r="K21" s="3" t="s">
        <v>77</v>
      </c>
      <c r="L21" s="3" t="s">
        <v>72</v>
      </c>
      <c r="M21" s="3" t="s">
        <v>17</v>
      </c>
      <c r="N21" s="8">
        <v>500000</v>
      </c>
      <c r="O21" s="3">
        <v>9</v>
      </c>
      <c r="P21" s="3">
        <v>9</v>
      </c>
      <c r="Q21" s="9" t="s">
        <v>40</v>
      </c>
      <c r="R21" s="107" t="s">
        <v>675</v>
      </c>
      <c r="S21" s="106"/>
      <c r="T21" s="106"/>
      <c r="U21" s="106"/>
      <c r="V21" s="13" t="s">
        <v>78</v>
      </c>
      <c r="W21" s="3" t="s">
        <v>79</v>
      </c>
      <c r="X21" s="11" t="s">
        <v>80</v>
      </c>
      <c r="AD21" s="34"/>
      <c r="AE21" s="34"/>
      <c r="AF21" s="34"/>
      <c r="AG21" s="102"/>
      <c r="AH21" s="102"/>
      <c r="AI21" s="102"/>
      <c r="AJ21" s="102"/>
      <c r="AK21" s="102"/>
      <c r="AL21" s="102"/>
      <c r="AM21" s="102"/>
      <c r="AN21" s="102"/>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row>
    <row r="22" spans="1:214" s="40" customFormat="1" ht="30" customHeight="1" x14ac:dyDescent="0.3">
      <c r="A22" s="27" t="str">
        <f t="shared" si="0"/>
        <v xml:space="preserve"> </v>
      </c>
      <c r="B22" s="27" t="str">
        <f t="shared" si="1"/>
        <v xml:space="preserve"> </v>
      </c>
      <c r="C22" s="27" t="str">
        <f t="shared" si="2"/>
        <v xml:space="preserve"> </v>
      </c>
      <c r="D22" s="27" t="str">
        <f t="shared" si="3"/>
        <v xml:space="preserve"> </v>
      </c>
      <c r="E22" s="27">
        <f t="shared" si="4"/>
        <v>1</v>
      </c>
      <c r="F22" s="37"/>
      <c r="G22" s="27"/>
      <c r="H22" s="27"/>
      <c r="I22" s="72">
        <v>14</v>
      </c>
      <c r="J22" s="2" t="s">
        <v>15</v>
      </c>
      <c r="K22" s="3" t="s">
        <v>81</v>
      </c>
      <c r="L22" s="3" t="s">
        <v>72</v>
      </c>
      <c r="M22" s="3" t="s">
        <v>17</v>
      </c>
      <c r="N22" s="8">
        <v>200000</v>
      </c>
      <c r="O22" s="3">
        <v>11</v>
      </c>
      <c r="P22" s="3">
        <v>11</v>
      </c>
      <c r="Q22" s="9" t="s">
        <v>82</v>
      </c>
      <c r="R22" s="107" t="s">
        <v>675</v>
      </c>
      <c r="S22" s="106"/>
      <c r="T22" s="106"/>
      <c r="U22" s="106"/>
      <c r="V22" s="12"/>
      <c r="W22" s="3" t="s">
        <v>83</v>
      </c>
      <c r="X22" s="11" t="s">
        <v>84</v>
      </c>
      <c r="AD22" s="34"/>
      <c r="AE22" s="34"/>
      <c r="AF22" s="34"/>
      <c r="AG22" s="102"/>
      <c r="AH22" s="102"/>
      <c r="AI22" s="102"/>
      <c r="AJ22" s="102"/>
      <c r="AK22" s="102"/>
      <c r="AL22" s="102"/>
      <c r="AM22" s="102"/>
      <c r="AN22" s="102"/>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row>
    <row r="23" spans="1:214" s="40" customFormat="1" ht="30" customHeight="1" x14ac:dyDescent="0.3">
      <c r="A23" s="27" t="str">
        <f t="shared" si="0"/>
        <v xml:space="preserve"> </v>
      </c>
      <c r="B23" s="27" t="str">
        <f t="shared" si="1"/>
        <v xml:space="preserve"> </v>
      </c>
      <c r="C23" s="27" t="str">
        <f t="shared" si="2"/>
        <v xml:space="preserve"> </v>
      </c>
      <c r="D23" s="27" t="str">
        <f t="shared" si="3"/>
        <v xml:space="preserve"> </v>
      </c>
      <c r="E23" s="27">
        <f t="shared" si="4"/>
        <v>1</v>
      </c>
      <c r="F23" s="37"/>
      <c r="G23" s="27"/>
      <c r="H23" s="27"/>
      <c r="I23" s="72">
        <v>15</v>
      </c>
      <c r="J23" s="2" t="s">
        <v>15</v>
      </c>
      <c r="K23" s="3" t="s">
        <v>85</v>
      </c>
      <c r="L23" s="3" t="s">
        <v>86</v>
      </c>
      <c r="M23" s="3" t="s">
        <v>17</v>
      </c>
      <c r="N23" s="4">
        <v>200000</v>
      </c>
      <c r="O23" s="2">
        <v>21</v>
      </c>
      <c r="P23" s="2">
        <v>60</v>
      </c>
      <c r="Q23" s="9" t="s">
        <v>87</v>
      </c>
      <c r="R23" s="107" t="s">
        <v>675</v>
      </c>
      <c r="S23" s="106"/>
      <c r="T23" s="106"/>
      <c r="U23" s="106"/>
      <c r="V23" s="6" t="s">
        <v>26</v>
      </c>
      <c r="W23" s="2" t="s">
        <v>88</v>
      </c>
      <c r="X23" s="7" t="s">
        <v>89</v>
      </c>
      <c r="AD23" s="34"/>
      <c r="AE23" s="34"/>
      <c r="AF23" s="34"/>
      <c r="AG23" s="102"/>
      <c r="AH23" s="102"/>
      <c r="AI23" s="102"/>
      <c r="AJ23" s="102"/>
      <c r="AK23" s="102"/>
      <c r="AL23" s="102"/>
      <c r="AM23" s="102"/>
      <c r="AN23" s="102"/>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row>
    <row r="24" spans="1:214" s="40" customFormat="1" ht="30" customHeight="1" x14ac:dyDescent="0.3">
      <c r="A24" s="27" t="str">
        <f t="shared" si="0"/>
        <v xml:space="preserve"> </v>
      </c>
      <c r="B24" s="27" t="str">
        <f t="shared" si="1"/>
        <v xml:space="preserve"> </v>
      </c>
      <c r="C24" s="27" t="str">
        <f t="shared" si="2"/>
        <v xml:space="preserve"> </v>
      </c>
      <c r="D24" s="27">
        <f t="shared" si="3"/>
        <v>1</v>
      </c>
      <c r="E24" s="27" t="str">
        <f t="shared" si="4"/>
        <v xml:space="preserve"> </v>
      </c>
      <c r="F24" s="37"/>
      <c r="G24" s="27"/>
      <c r="H24" s="27"/>
      <c r="I24" s="72">
        <v>16</v>
      </c>
      <c r="J24" s="2" t="s">
        <v>14</v>
      </c>
      <c r="K24" s="3" t="s">
        <v>90</v>
      </c>
      <c r="L24" s="3" t="s">
        <v>86</v>
      </c>
      <c r="M24" s="3" t="s">
        <v>17</v>
      </c>
      <c r="N24" s="4">
        <v>900000</v>
      </c>
      <c r="O24" s="2">
        <v>7</v>
      </c>
      <c r="P24" s="2">
        <v>7</v>
      </c>
      <c r="Q24" s="15"/>
      <c r="R24" s="27"/>
      <c r="S24" s="27"/>
      <c r="T24" s="27"/>
      <c r="U24" s="27" t="s">
        <v>675</v>
      </c>
      <c r="V24" s="6" t="s">
        <v>91</v>
      </c>
      <c r="W24" s="3" t="s">
        <v>92</v>
      </c>
      <c r="X24" s="13" t="s">
        <v>93</v>
      </c>
      <c r="AD24" s="34"/>
      <c r="AE24" s="34"/>
      <c r="AF24" s="34"/>
      <c r="AG24" s="102"/>
      <c r="AH24" s="102"/>
      <c r="AI24" s="102"/>
      <c r="AJ24" s="102"/>
      <c r="AK24" s="102"/>
      <c r="AL24" s="102"/>
      <c r="AM24" s="102"/>
      <c r="AN24" s="102"/>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row>
    <row r="25" spans="1:214" s="40" customFormat="1" ht="30" customHeight="1" x14ac:dyDescent="0.3">
      <c r="A25" s="27" t="str">
        <f t="shared" si="0"/>
        <v xml:space="preserve"> </v>
      </c>
      <c r="B25" s="27" t="str">
        <f t="shared" si="1"/>
        <v xml:space="preserve"> </v>
      </c>
      <c r="C25" s="27" t="str">
        <f t="shared" si="2"/>
        <v xml:space="preserve"> </v>
      </c>
      <c r="D25" s="27" t="str">
        <f t="shared" si="3"/>
        <v xml:space="preserve"> </v>
      </c>
      <c r="E25" s="27">
        <f t="shared" si="4"/>
        <v>1</v>
      </c>
      <c r="F25" s="37"/>
      <c r="G25" s="27"/>
      <c r="H25" s="27"/>
      <c r="I25" s="72">
        <v>17</v>
      </c>
      <c r="J25" s="2" t="s">
        <v>15</v>
      </c>
      <c r="K25" s="3" t="s">
        <v>94</v>
      </c>
      <c r="L25" s="3" t="s">
        <v>95</v>
      </c>
      <c r="M25" s="3" t="s">
        <v>17</v>
      </c>
      <c r="N25" s="4">
        <v>900000</v>
      </c>
      <c r="O25" s="2">
        <v>25</v>
      </c>
      <c r="P25" s="2">
        <v>178</v>
      </c>
      <c r="Q25" s="9" t="s">
        <v>96</v>
      </c>
      <c r="R25" s="107" t="s">
        <v>675</v>
      </c>
      <c r="S25" s="106"/>
      <c r="T25" s="106"/>
      <c r="U25" s="106"/>
      <c r="V25" s="5">
        <v>37104</v>
      </c>
      <c r="W25" s="2" t="s">
        <v>97</v>
      </c>
      <c r="X25" s="7" t="s">
        <v>98</v>
      </c>
      <c r="AD25" s="34"/>
      <c r="AE25" s="34"/>
      <c r="AF25" s="34"/>
      <c r="AG25" s="102"/>
      <c r="AH25" s="102"/>
      <c r="AI25" s="102"/>
      <c r="AJ25" s="102"/>
      <c r="AK25" s="102"/>
      <c r="AL25" s="102"/>
      <c r="AM25" s="102"/>
      <c r="AN25" s="102"/>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row>
    <row r="26" spans="1:214" s="40" customFormat="1" ht="30" customHeight="1" x14ac:dyDescent="0.3">
      <c r="A26" s="27" t="str">
        <f t="shared" si="0"/>
        <v xml:space="preserve"> </v>
      </c>
      <c r="B26" s="27" t="str">
        <f t="shared" si="1"/>
        <v xml:space="preserve"> </v>
      </c>
      <c r="C26" s="27" t="str">
        <f t="shared" si="2"/>
        <v xml:space="preserve"> </v>
      </c>
      <c r="D26" s="27" t="str">
        <f t="shared" si="3"/>
        <v xml:space="preserve"> </v>
      </c>
      <c r="E26" s="27">
        <f t="shared" si="4"/>
        <v>1</v>
      </c>
      <c r="F26" s="37"/>
      <c r="G26" s="27"/>
      <c r="H26" s="27"/>
      <c r="I26" s="72">
        <v>18</v>
      </c>
      <c r="J26" s="2" t="s">
        <v>15</v>
      </c>
      <c r="K26" s="3" t="s">
        <v>99</v>
      </c>
      <c r="L26" s="3" t="s">
        <v>95</v>
      </c>
      <c r="M26" s="3" t="s">
        <v>17</v>
      </c>
      <c r="N26" s="8">
        <v>200000</v>
      </c>
      <c r="O26" s="3">
        <v>7</v>
      </c>
      <c r="P26" s="3">
        <v>12</v>
      </c>
      <c r="Q26" s="9" t="s">
        <v>100</v>
      </c>
      <c r="R26" s="107" t="s">
        <v>675</v>
      </c>
      <c r="S26" s="106"/>
      <c r="T26" s="106"/>
      <c r="U26" s="106"/>
      <c r="V26" s="12" t="s">
        <v>101</v>
      </c>
      <c r="W26" s="3"/>
      <c r="X26" s="11"/>
      <c r="AD26" s="34"/>
      <c r="AE26" s="34"/>
      <c r="AF26" s="34"/>
      <c r="AG26" s="102"/>
      <c r="AH26" s="102"/>
      <c r="AI26" s="102"/>
      <c r="AJ26" s="102"/>
      <c r="AK26" s="102"/>
      <c r="AL26" s="102"/>
      <c r="AM26" s="102"/>
      <c r="AN26" s="102"/>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row>
    <row r="27" spans="1:214" s="40" customFormat="1" ht="30" customHeight="1" x14ac:dyDescent="0.3">
      <c r="A27" s="27" t="str">
        <f t="shared" si="0"/>
        <v xml:space="preserve"> </v>
      </c>
      <c r="B27" s="27" t="str">
        <f t="shared" si="1"/>
        <v xml:space="preserve"> </v>
      </c>
      <c r="C27" s="27" t="str">
        <f t="shared" si="2"/>
        <v xml:space="preserve"> </v>
      </c>
      <c r="D27" s="27" t="str">
        <f t="shared" si="3"/>
        <v xml:space="preserve"> </v>
      </c>
      <c r="E27" s="27">
        <f t="shared" si="4"/>
        <v>1</v>
      </c>
      <c r="F27" s="37"/>
      <c r="G27" s="27"/>
      <c r="H27" s="27"/>
      <c r="I27" s="72">
        <v>19</v>
      </c>
      <c r="J27" s="2" t="s">
        <v>15</v>
      </c>
      <c r="K27" s="3" t="s">
        <v>102</v>
      </c>
      <c r="L27" s="3" t="s">
        <v>103</v>
      </c>
      <c r="M27" s="3" t="s">
        <v>17</v>
      </c>
      <c r="N27" s="4">
        <v>50000</v>
      </c>
      <c r="O27" s="2">
        <v>25</v>
      </c>
      <c r="P27" s="2">
        <v>78</v>
      </c>
      <c r="Q27" s="9" t="s">
        <v>104</v>
      </c>
      <c r="R27" s="107" t="s">
        <v>675</v>
      </c>
      <c r="S27" s="106"/>
      <c r="T27" s="106"/>
      <c r="U27" s="106"/>
      <c r="V27" s="5">
        <v>36075</v>
      </c>
      <c r="W27" s="2" t="s">
        <v>105</v>
      </c>
      <c r="X27" s="7" t="s">
        <v>106</v>
      </c>
      <c r="AD27" s="34"/>
      <c r="AE27" s="34"/>
      <c r="AF27" s="34"/>
      <c r="AG27" s="102"/>
      <c r="AH27" s="102"/>
      <c r="AI27" s="102"/>
      <c r="AJ27" s="102"/>
      <c r="AK27" s="102"/>
      <c r="AL27" s="102"/>
      <c r="AM27" s="102"/>
      <c r="AN27" s="102"/>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row>
    <row r="28" spans="1:214" s="40" customFormat="1" ht="30" customHeight="1" x14ac:dyDescent="0.3">
      <c r="A28" s="27" t="str">
        <f t="shared" si="0"/>
        <v xml:space="preserve"> </v>
      </c>
      <c r="B28" s="27" t="str">
        <f t="shared" si="1"/>
        <v xml:space="preserve"> </v>
      </c>
      <c r="C28" s="27" t="str">
        <f t="shared" si="2"/>
        <v xml:space="preserve"> </v>
      </c>
      <c r="D28" s="27" t="str">
        <f t="shared" si="3"/>
        <v xml:space="preserve"> </v>
      </c>
      <c r="E28" s="27">
        <f t="shared" si="4"/>
        <v>1</v>
      </c>
      <c r="F28" s="37"/>
      <c r="G28" s="27"/>
      <c r="H28" s="27"/>
      <c r="I28" s="72">
        <v>20</v>
      </c>
      <c r="J28" s="2" t="s">
        <v>15</v>
      </c>
      <c r="K28" s="3" t="s">
        <v>107</v>
      </c>
      <c r="L28" s="3" t="s">
        <v>103</v>
      </c>
      <c r="M28" s="3" t="s">
        <v>17</v>
      </c>
      <c r="N28" s="8">
        <v>200000</v>
      </c>
      <c r="O28" s="3">
        <v>15</v>
      </c>
      <c r="P28" s="3">
        <v>15</v>
      </c>
      <c r="Q28" s="9" t="s">
        <v>108</v>
      </c>
      <c r="R28" s="107" t="s">
        <v>675</v>
      </c>
      <c r="S28" s="106"/>
      <c r="T28" s="106"/>
      <c r="U28" s="106"/>
      <c r="V28" s="12" t="s">
        <v>109</v>
      </c>
      <c r="W28" s="3" t="s">
        <v>110</v>
      </c>
      <c r="X28" s="13" t="s">
        <v>111</v>
      </c>
      <c r="AD28" s="34"/>
      <c r="AE28" s="34"/>
      <c r="AF28" s="34"/>
      <c r="AG28" s="102"/>
      <c r="AH28" s="102"/>
      <c r="AI28" s="102"/>
      <c r="AJ28" s="102"/>
      <c r="AK28" s="102"/>
      <c r="AL28" s="102"/>
      <c r="AM28" s="102"/>
      <c r="AN28" s="102"/>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row>
    <row r="29" spans="1:214" s="40" customFormat="1" ht="30" customHeight="1" x14ac:dyDescent="0.3">
      <c r="A29" s="27" t="str">
        <f t="shared" si="0"/>
        <v xml:space="preserve"> </v>
      </c>
      <c r="B29" s="27" t="str">
        <f t="shared" si="1"/>
        <v xml:space="preserve"> </v>
      </c>
      <c r="C29" s="27" t="str">
        <f t="shared" si="2"/>
        <v xml:space="preserve"> </v>
      </c>
      <c r="D29" s="27" t="str">
        <f t="shared" si="3"/>
        <v xml:space="preserve"> </v>
      </c>
      <c r="E29" s="27">
        <f t="shared" si="4"/>
        <v>1</v>
      </c>
      <c r="F29" s="37"/>
      <c r="G29" s="27"/>
      <c r="H29" s="27"/>
      <c r="I29" s="72">
        <v>21</v>
      </c>
      <c r="J29" s="2" t="s">
        <v>15</v>
      </c>
      <c r="K29" s="3" t="s">
        <v>112</v>
      </c>
      <c r="L29" s="3" t="s">
        <v>103</v>
      </c>
      <c r="M29" s="3" t="s">
        <v>17</v>
      </c>
      <c r="N29" s="8">
        <v>100000</v>
      </c>
      <c r="O29" s="3">
        <v>11</v>
      </c>
      <c r="P29" s="3">
        <v>20</v>
      </c>
      <c r="Q29" s="9" t="s">
        <v>113</v>
      </c>
      <c r="R29" s="107" t="s">
        <v>675</v>
      </c>
      <c r="S29" s="106"/>
      <c r="T29" s="106"/>
      <c r="U29" s="106"/>
      <c r="V29" s="16" t="s">
        <v>114</v>
      </c>
      <c r="W29" s="3" t="s">
        <v>115</v>
      </c>
      <c r="X29" s="11" t="s">
        <v>116</v>
      </c>
      <c r="AD29" s="34"/>
      <c r="AE29" s="34"/>
      <c r="AF29" s="34"/>
      <c r="AG29" s="102"/>
      <c r="AH29" s="102"/>
      <c r="AI29" s="102"/>
      <c r="AJ29" s="102"/>
      <c r="AK29" s="102"/>
      <c r="AL29" s="102"/>
      <c r="AM29" s="102"/>
      <c r="AN29" s="102"/>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row>
    <row r="30" spans="1:214" s="40" customFormat="1" ht="30" customHeight="1" x14ac:dyDescent="0.3">
      <c r="A30" s="27" t="str">
        <f t="shared" si="0"/>
        <v xml:space="preserve"> </v>
      </c>
      <c r="B30" s="27" t="str">
        <f t="shared" si="1"/>
        <v xml:space="preserve"> </v>
      </c>
      <c r="C30" s="27" t="str">
        <f t="shared" si="2"/>
        <v xml:space="preserve"> </v>
      </c>
      <c r="D30" s="27" t="str">
        <f t="shared" si="3"/>
        <v xml:space="preserve"> </v>
      </c>
      <c r="E30" s="27">
        <f t="shared" si="4"/>
        <v>1</v>
      </c>
      <c r="F30" s="37"/>
      <c r="G30" s="27"/>
      <c r="H30" s="27"/>
      <c r="I30" s="72">
        <v>22</v>
      </c>
      <c r="J30" s="2" t="s">
        <v>15</v>
      </c>
      <c r="K30" s="3" t="s">
        <v>117</v>
      </c>
      <c r="L30" s="3" t="s">
        <v>103</v>
      </c>
      <c r="M30" s="3" t="s">
        <v>17</v>
      </c>
      <c r="N30" s="8">
        <v>200000</v>
      </c>
      <c r="O30" s="3">
        <v>13</v>
      </c>
      <c r="P30" s="3">
        <v>22</v>
      </c>
      <c r="Q30" s="9" t="s">
        <v>113</v>
      </c>
      <c r="R30" s="107" t="s">
        <v>675</v>
      </c>
      <c r="S30" s="106"/>
      <c r="T30" s="106"/>
      <c r="U30" s="106"/>
      <c r="V30" s="12" t="s">
        <v>118</v>
      </c>
      <c r="W30" s="3" t="s">
        <v>119</v>
      </c>
      <c r="X30" s="11" t="s">
        <v>120</v>
      </c>
      <c r="AD30" s="34"/>
      <c r="AE30" s="34"/>
      <c r="AF30" s="34"/>
      <c r="AG30" s="102"/>
      <c r="AH30" s="102"/>
      <c r="AI30" s="102"/>
      <c r="AJ30" s="102"/>
      <c r="AK30" s="102"/>
      <c r="AL30" s="102"/>
      <c r="AM30" s="102"/>
      <c r="AN30" s="102"/>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row>
    <row r="31" spans="1:214" s="40" customFormat="1" ht="30" customHeight="1" x14ac:dyDescent="0.3">
      <c r="A31" s="27" t="str">
        <f t="shared" si="0"/>
        <v xml:space="preserve"> </v>
      </c>
      <c r="B31" s="27" t="str">
        <f t="shared" si="1"/>
        <v xml:space="preserve"> </v>
      </c>
      <c r="C31" s="27" t="str">
        <f t="shared" si="2"/>
        <v xml:space="preserve"> </v>
      </c>
      <c r="D31" s="27" t="str">
        <f t="shared" si="3"/>
        <v xml:space="preserve"> </v>
      </c>
      <c r="E31" s="27">
        <f t="shared" si="4"/>
        <v>1</v>
      </c>
      <c r="F31" s="37"/>
      <c r="G31" s="27"/>
      <c r="H31" s="27"/>
      <c r="I31" s="72">
        <v>23</v>
      </c>
      <c r="J31" s="2" t="s">
        <v>15</v>
      </c>
      <c r="K31" s="3" t="s">
        <v>121</v>
      </c>
      <c r="L31" s="3" t="s">
        <v>103</v>
      </c>
      <c r="M31" s="3" t="s">
        <v>17</v>
      </c>
      <c r="N31" s="8">
        <v>50000</v>
      </c>
      <c r="O31" s="3">
        <v>13</v>
      </c>
      <c r="P31" s="3">
        <v>13</v>
      </c>
      <c r="Q31" s="9" t="s">
        <v>122</v>
      </c>
      <c r="R31" s="107" t="s">
        <v>675</v>
      </c>
      <c r="S31" s="106"/>
      <c r="T31" s="106"/>
      <c r="U31" s="106"/>
      <c r="V31" s="12" t="s">
        <v>123</v>
      </c>
      <c r="W31" s="3" t="s">
        <v>124</v>
      </c>
      <c r="X31" s="11" t="s">
        <v>125</v>
      </c>
      <c r="AD31" s="34"/>
      <c r="AE31" s="34"/>
      <c r="AF31" s="34"/>
      <c r="AG31" s="102"/>
      <c r="AH31" s="102"/>
      <c r="AI31" s="102"/>
      <c r="AJ31" s="102"/>
      <c r="AK31" s="102"/>
      <c r="AL31" s="102"/>
      <c r="AM31" s="102"/>
      <c r="AN31" s="102"/>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4"/>
    </row>
    <row r="32" spans="1:214" s="40" customFormat="1" ht="30" customHeight="1" x14ac:dyDescent="0.3">
      <c r="A32" s="27" t="str">
        <f t="shared" si="0"/>
        <v xml:space="preserve"> </v>
      </c>
      <c r="B32" s="27" t="str">
        <f t="shared" si="1"/>
        <v xml:space="preserve"> </v>
      </c>
      <c r="C32" s="27" t="str">
        <f t="shared" si="2"/>
        <v xml:space="preserve"> </v>
      </c>
      <c r="D32" s="27" t="str">
        <f t="shared" si="3"/>
        <v xml:space="preserve"> </v>
      </c>
      <c r="E32" s="27">
        <f t="shared" si="4"/>
        <v>1</v>
      </c>
      <c r="F32" s="37"/>
      <c r="G32" s="27"/>
      <c r="H32" s="27"/>
      <c r="I32" s="72">
        <v>24</v>
      </c>
      <c r="J32" s="2" t="s">
        <v>15</v>
      </c>
      <c r="K32" s="3" t="s">
        <v>126</v>
      </c>
      <c r="L32" s="3" t="s">
        <v>103</v>
      </c>
      <c r="M32" s="3" t="s">
        <v>17</v>
      </c>
      <c r="N32" s="8">
        <v>200000</v>
      </c>
      <c r="O32" s="3">
        <v>22</v>
      </c>
      <c r="P32" s="3">
        <v>22</v>
      </c>
      <c r="Q32" s="9" t="s">
        <v>127</v>
      </c>
      <c r="R32" s="107" t="s">
        <v>675</v>
      </c>
      <c r="S32" s="106"/>
      <c r="T32" s="106"/>
      <c r="U32" s="106"/>
      <c r="V32" s="16" t="s">
        <v>128</v>
      </c>
      <c r="W32" s="3" t="s">
        <v>129</v>
      </c>
      <c r="X32" s="3" t="s">
        <v>130</v>
      </c>
      <c r="AD32" s="34"/>
      <c r="AE32" s="34"/>
      <c r="AF32" s="34"/>
      <c r="AG32" s="102"/>
      <c r="AH32" s="102"/>
      <c r="AI32" s="102"/>
      <c r="AJ32" s="102"/>
      <c r="AK32" s="102"/>
      <c r="AL32" s="102"/>
      <c r="AM32" s="102"/>
      <c r="AN32" s="102"/>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row>
    <row r="33" spans="1:214" s="40" customFormat="1" ht="30" customHeight="1" x14ac:dyDescent="0.3">
      <c r="A33" s="27" t="str">
        <f t="shared" si="0"/>
        <v xml:space="preserve"> </v>
      </c>
      <c r="B33" s="27" t="str">
        <f t="shared" si="1"/>
        <v xml:space="preserve"> </v>
      </c>
      <c r="C33" s="27" t="str">
        <f t="shared" si="2"/>
        <v xml:space="preserve"> </v>
      </c>
      <c r="D33" s="27" t="str">
        <f t="shared" si="3"/>
        <v xml:space="preserve"> </v>
      </c>
      <c r="E33" s="27">
        <f t="shared" si="4"/>
        <v>1</v>
      </c>
      <c r="F33" s="37"/>
      <c r="G33" s="27"/>
      <c r="H33" s="27"/>
      <c r="I33" s="72">
        <v>25</v>
      </c>
      <c r="J33" s="2" t="s">
        <v>15</v>
      </c>
      <c r="K33" s="3" t="s">
        <v>131</v>
      </c>
      <c r="L33" s="3" t="s">
        <v>132</v>
      </c>
      <c r="M33" s="3" t="s">
        <v>17</v>
      </c>
      <c r="N33" s="4">
        <v>1900000</v>
      </c>
      <c r="O33" s="2">
        <v>12</v>
      </c>
      <c r="P33" s="2">
        <v>52</v>
      </c>
      <c r="Q33" s="9" t="s">
        <v>133</v>
      </c>
      <c r="R33" s="107" t="s">
        <v>675</v>
      </c>
      <c r="S33" s="106"/>
      <c r="T33" s="106"/>
      <c r="U33" s="106"/>
      <c r="V33" s="5">
        <v>37510</v>
      </c>
      <c r="W33" s="2" t="s">
        <v>134</v>
      </c>
      <c r="X33" s="7" t="s">
        <v>135</v>
      </c>
      <c r="AD33" s="34"/>
      <c r="AE33" s="34"/>
      <c r="AF33" s="34"/>
      <c r="AG33" s="102"/>
      <c r="AH33" s="102"/>
      <c r="AI33" s="102"/>
      <c r="AJ33" s="102"/>
      <c r="AK33" s="102"/>
      <c r="AL33" s="102"/>
      <c r="AM33" s="102"/>
      <c r="AN33" s="102"/>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row>
    <row r="34" spans="1:214" s="40" customFormat="1" ht="30" customHeight="1" x14ac:dyDescent="0.3">
      <c r="A34" s="27" t="str">
        <f t="shared" si="0"/>
        <v xml:space="preserve"> </v>
      </c>
      <c r="B34" s="27" t="str">
        <f t="shared" si="1"/>
        <v xml:space="preserve"> </v>
      </c>
      <c r="C34" s="27" t="str">
        <f t="shared" si="2"/>
        <v xml:space="preserve"> </v>
      </c>
      <c r="D34" s="27" t="str">
        <f t="shared" si="3"/>
        <v xml:space="preserve"> </v>
      </c>
      <c r="E34" s="27">
        <f t="shared" si="4"/>
        <v>1</v>
      </c>
      <c r="F34" s="37"/>
      <c r="G34" s="27"/>
      <c r="H34" s="27"/>
      <c r="I34" s="72">
        <v>26</v>
      </c>
      <c r="J34" s="2" t="s">
        <v>15</v>
      </c>
      <c r="K34" s="3" t="s">
        <v>136</v>
      </c>
      <c r="L34" s="3" t="s">
        <v>132</v>
      </c>
      <c r="M34" s="3" t="s">
        <v>17</v>
      </c>
      <c r="N34" s="8">
        <v>70000</v>
      </c>
      <c r="O34" s="3">
        <v>10</v>
      </c>
      <c r="P34" s="3">
        <v>7</v>
      </c>
      <c r="Q34" s="9" t="s">
        <v>137</v>
      </c>
      <c r="R34" s="107" t="s">
        <v>675</v>
      </c>
      <c r="S34" s="106"/>
      <c r="T34" s="106"/>
      <c r="U34" s="106"/>
      <c r="V34" s="16" t="s">
        <v>138</v>
      </c>
      <c r="W34" s="3" t="s">
        <v>139</v>
      </c>
      <c r="X34" s="11" t="s">
        <v>140</v>
      </c>
      <c r="AD34" s="34"/>
      <c r="AE34" s="34"/>
      <c r="AF34" s="34"/>
      <c r="AG34" s="102"/>
      <c r="AH34" s="102"/>
      <c r="AI34" s="102"/>
      <c r="AJ34" s="102"/>
      <c r="AK34" s="102"/>
      <c r="AL34" s="102"/>
      <c r="AM34" s="102"/>
      <c r="AN34" s="102"/>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c r="HC34" s="34"/>
      <c r="HD34" s="34"/>
      <c r="HE34" s="34"/>
      <c r="HF34" s="34"/>
    </row>
    <row r="35" spans="1:214" s="40" customFormat="1" ht="30" customHeight="1" x14ac:dyDescent="0.3">
      <c r="A35" s="27" t="str">
        <f t="shared" si="0"/>
        <v xml:space="preserve"> </v>
      </c>
      <c r="B35" s="27" t="str">
        <f t="shared" si="1"/>
        <v xml:space="preserve"> </v>
      </c>
      <c r="C35" s="27" t="str">
        <f t="shared" si="2"/>
        <v xml:space="preserve"> </v>
      </c>
      <c r="D35" s="27" t="str">
        <f t="shared" si="3"/>
        <v xml:space="preserve"> </v>
      </c>
      <c r="E35" s="27">
        <f t="shared" si="4"/>
        <v>1</v>
      </c>
      <c r="F35" s="37"/>
      <c r="G35" s="27"/>
      <c r="H35" s="27"/>
      <c r="I35" s="72">
        <v>27</v>
      </c>
      <c r="J35" s="2" t="s">
        <v>15</v>
      </c>
      <c r="K35" s="3" t="s">
        <v>141</v>
      </c>
      <c r="L35" s="3" t="s">
        <v>132</v>
      </c>
      <c r="M35" s="3" t="s">
        <v>17</v>
      </c>
      <c r="N35" s="8">
        <v>70000</v>
      </c>
      <c r="O35" s="3">
        <v>7</v>
      </c>
      <c r="P35" s="3">
        <v>7</v>
      </c>
      <c r="Q35" s="9" t="s">
        <v>142</v>
      </c>
      <c r="R35" s="107" t="s">
        <v>675</v>
      </c>
      <c r="S35" s="106"/>
      <c r="T35" s="106"/>
      <c r="U35" s="106"/>
      <c r="V35" s="12" t="s">
        <v>143</v>
      </c>
      <c r="W35" s="3" t="s">
        <v>144</v>
      </c>
      <c r="X35" s="11" t="s">
        <v>145</v>
      </c>
      <c r="AD35" s="34"/>
      <c r="AE35" s="34"/>
      <c r="AF35" s="34"/>
      <c r="AG35" s="102"/>
      <c r="AH35" s="102"/>
      <c r="AI35" s="102"/>
      <c r="AJ35" s="102"/>
      <c r="AK35" s="102"/>
      <c r="AL35" s="102"/>
      <c r="AM35" s="102"/>
      <c r="AN35" s="102"/>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c r="HC35" s="34"/>
      <c r="HD35" s="34"/>
      <c r="HE35" s="34"/>
      <c r="HF35" s="34"/>
    </row>
    <row r="36" spans="1:214" s="40" customFormat="1" ht="30" customHeight="1" x14ac:dyDescent="0.3">
      <c r="A36" s="27" t="str">
        <f t="shared" si="0"/>
        <v xml:space="preserve"> </v>
      </c>
      <c r="B36" s="27" t="str">
        <f t="shared" si="1"/>
        <v xml:space="preserve"> </v>
      </c>
      <c r="C36" s="27" t="str">
        <f t="shared" si="2"/>
        <v xml:space="preserve"> </v>
      </c>
      <c r="D36" s="27" t="str">
        <f t="shared" si="3"/>
        <v xml:space="preserve"> </v>
      </c>
      <c r="E36" s="27">
        <f t="shared" si="4"/>
        <v>1</v>
      </c>
      <c r="F36" s="37"/>
      <c r="G36" s="27"/>
      <c r="H36" s="27"/>
      <c r="I36" s="72">
        <v>28</v>
      </c>
      <c r="J36" s="2" t="s">
        <v>15</v>
      </c>
      <c r="K36" s="3" t="s">
        <v>146</v>
      </c>
      <c r="L36" s="3" t="s">
        <v>132</v>
      </c>
      <c r="M36" s="3" t="s">
        <v>17</v>
      </c>
      <c r="N36" s="8">
        <v>95000</v>
      </c>
      <c r="O36" s="3">
        <v>8</v>
      </c>
      <c r="P36" s="3">
        <v>8</v>
      </c>
      <c r="Q36" s="9" t="s">
        <v>147</v>
      </c>
      <c r="R36" s="107" t="s">
        <v>675</v>
      </c>
      <c r="S36" s="106"/>
      <c r="T36" s="106"/>
      <c r="U36" s="106"/>
      <c r="V36" s="12" t="s">
        <v>148</v>
      </c>
      <c r="W36" s="3" t="s">
        <v>149</v>
      </c>
      <c r="X36" s="11" t="s">
        <v>150</v>
      </c>
      <c r="AD36" s="34"/>
      <c r="AE36" s="34"/>
      <c r="AF36" s="34"/>
      <c r="AG36" s="102"/>
      <c r="AH36" s="102"/>
      <c r="AI36" s="102"/>
      <c r="AJ36" s="102"/>
      <c r="AK36" s="102"/>
      <c r="AL36" s="102"/>
      <c r="AM36" s="102"/>
      <c r="AN36" s="102"/>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c r="HC36" s="34"/>
      <c r="HD36" s="34"/>
      <c r="HE36" s="34"/>
      <c r="HF36" s="34"/>
    </row>
    <row r="37" spans="1:214" s="40" customFormat="1" ht="30" customHeight="1" x14ac:dyDescent="0.3">
      <c r="A37" s="27" t="str">
        <f t="shared" si="0"/>
        <v xml:space="preserve"> </v>
      </c>
      <c r="B37" s="27" t="str">
        <f t="shared" si="1"/>
        <v xml:space="preserve"> </v>
      </c>
      <c r="C37" s="27" t="str">
        <f t="shared" si="2"/>
        <v xml:space="preserve"> </v>
      </c>
      <c r="D37" s="27">
        <f t="shared" si="3"/>
        <v>1</v>
      </c>
      <c r="E37" s="27" t="str">
        <f t="shared" si="4"/>
        <v xml:space="preserve"> </v>
      </c>
      <c r="F37" s="37"/>
      <c r="G37" s="27"/>
      <c r="H37" s="27"/>
      <c r="I37" s="72">
        <v>29</v>
      </c>
      <c r="J37" s="2" t="s">
        <v>14</v>
      </c>
      <c r="K37" s="3" t="s">
        <v>151</v>
      </c>
      <c r="L37" s="3" t="s">
        <v>152</v>
      </c>
      <c r="M37" s="3" t="s">
        <v>17</v>
      </c>
      <c r="N37" s="4">
        <v>9000000</v>
      </c>
      <c r="O37" s="2">
        <v>8</v>
      </c>
      <c r="P37" s="2">
        <v>8</v>
      </c>
      <c r="Q37" s="15"/>
      <c r="R37" s="27"/>
      <c r="S37" s="27"/>
      <c r="T37" s="27"/>
      <c r="U37" s="27"/>
      <c r="V37" s="6" t="s">
        <v>153</v>
      </c>
      <c r="W37" s="2"/>
      <c r="X37" s="7"/>
      <c r="AD37" s="34"/>
      <c r="AE37" s="34"/>
      <c r="AF37" s="34"/>
      <c r="AG37" s="102"/>
      <c r="AH37" s="102"/>
      <c r="AI37" s="102"/>
      <c r="AJ37" s="102"/>
      <c r="AK37" s="102"/>
      <c r="AL37" s="102"/>
      <c r="AM37" s="102"/>
      <c r="AN37" s="102"/>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c r="HC37" s="34"/>
      <c r="HD37" s="34"/>
      <c r="HE37" s="34"/>
      <c r="HF37" s="34"/>
    </row>
    <row r="38" spans="1:214" s="40" customFormat="1" ht="30" customHeight="1" x14ac:dyDescent="0.3">
      <c r="A38" s="27" t="str">
        <f t="shared" si="0"/>
        <v xml:space="preserve"> </v>
      </c>
      <c r="B38" s="27" t="str">
        <f t="shared" si="1"/>
        <v xml:space="preserve"> </v>
      </c>
      <c r="C38" s="27" t="str">
        <f t="shared" si="2"/>
        <v xml:space="preserve"> </v>
      </c>
      <c r="D38" s="27" t="str">
        <f t="shared" si="3"/>
        <v xml:space="preserve"> </v>
      </c>
      <c r="E38" s="27">
        <f t="shared" si="4"/>
        <v>1</v>
      </c>
      <c r="F38" s="37"/>
      <c r="G38" s="27"/>
      <c r="H38" s="27"/>
      <c r="I38" s="72">
        <v>30</v>
      </c>
      <c r="J38" s="2" t="s">
        <v>15</v>
      </c>
      <c r="K38" s="3" t="s">
        <v>154</v>
      </c>
      <c r="L38" s="3" t="s">
        <v>155</v>
      </c>
      <c r="M38" s="3" t="s">
        <v>17</v>
      </c>
      <c r="N38" s="8">
        <v>200000</v>
      </c>
      <c r="O38" s="3">
        <v>7</v>
      </c>
      <c r="P38" s="3">
        <v>7</v>
      </c>
      <c r="Q38" s="9" t="s">
        <v>156</v>
      </c>
      <c r="R38" s="106"/>
      <c r="S38" s="106"/>
      <c r="T38" s="106"/>
      <c r="U38" s="107" t="s">
        <v>675</v>
      </c>
      <c r="V38" s="12" t="s">
        <v>157</v>
      </c>
      <c r="W38" s="3" t="s">
        <v>158</v>
      </c>
      <c r="X38" s="11" t="s">
        <v>159</v>
      </c>
      <c r="AD38" s="34"/>
      <c r="AE38" s="34"/>
      <c r="AF38" s="34"/>
      <c r="AG38" s="102"/>
      <c r="AH38" s="102"/>
      <c r="AI38" s="102"/>
      <c r="AJ38" s="102"/>
      <c r="AK38" s="102"/>
      <c r="AL38" s="102"/>
      <c r="AM38" s="102"/>
      <c r="AN38" s="102"/>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c r="HC38" s="34"/>
      <c r="HD38" s="34"/>
      <c r="HE38" s="34"/>
      <c r="HF38" s="34"/>
    </row>
    <row r="39" spans="1:214" s="40" customFormat="1" ht="30" customHeight="1" x14ac:dyDescent="0.3">
      <c r="A39" s="27" t="str">
        <f t="shared" si="0"/>
        <v xml:space="preserve"> </v>
      </c>
      <c r="B39" s="27" t="str">
        <f t="shared" si="1"/>
        <v xml:space="preserve"> </v>
      </c>
      <c r="C39" s="27" t="str">
        <f t="shared" si="2"/>
        <v xml:space="preserve"> </v>
      </c>
      <c r="D39" s="27" t="str">
        <f t="shared" si="3"/>
        <v xml:space="preserve"> </v>
      </c>
      <c r="E39" s="27">
        <f t="shared" si="4"/>
        <v>1</v>
      </c>
      <c r="F39" s="37"/>
      <c r="G39" s="27"/>
      <c r="H39" s="27"/>
      <c r="I39" s="72">
        <v>31</v>
      </c>
      <c r="J39" s="2" t="s">
        <v>15</v>
      </c>
      <c r="K39" s="3" t="s">
        <v>160</v>
      </c>
      <c r="L39" s="3" t="s">
        <v>155</v>
      </c>
      <c r="M39" s="3" t="s">
        <v>17</v>
      </c>
      <c r="N39" s="8">
        <v>500000</v>
      </c>
      <c r="O39" s="3">
        <v>10</v>
      </c>
      <c r="P39" s="3">
        <v>10</v>
      </c>
      <c r="Q39" s="9" t="s">
        <v>161</v>
      </c>
      <c r="R39" s="107" t="s">
        <v>675</v>
      </c>
      <c r="S39" s="106"/>
      <c r="T39" s="106"/>
      <c r="U39" s="106"/>
      <c r="V39" s="12" t="s">
        <v>162</v>
      </c>
      <c r="W39" s="3" t="s">
        <v>163</v>
      </c>
      <c r="X39" s="11" t="s">
        <v>164</v>
      </c>
      <c r="AD39" s="34"/>
      <c r="AE39" s="34"/>
      <c r="AF39" s="34"/>
      <c r="AG39" s="102"/>
      <c r="AH39" s="102"/>
      <c r="AI39" s="102"/>
      <c r="AJ39" s="102"/>
      <c r="AK39" s="102"/>
      <c r="AL39" s="102"/>
      <c r="AM39" s="102"/>
      <c r="AN39" s="102"/>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c r="HC39" s="34"/>
      <c r="HD39" s="34"/>
      <c r="HE39" s="34"/>
      <c r="HF39" s="34"/>
    </row>
    <row r="40" spans="1:214" s="40" customFormat="1" ht="30" customHeight="1" x14ac:dyDescent="0.3">
      <c r="A40" s="27" t="str">
        <f t="shared" si="0"/>
        <v xml:space="preserve"> </v>
      </c>
      <c r="B40" s="27" t="str">
        <f t="shared" si="1"/>
        <v xml:space="preserve"> </v>
      </c>
      <c r="C40" s="27" t="str">
        <f t="shared" si="2"/>
        <v xml:space="preserve"> </v>
      </c>
      <c r="D40" s="27" t="str">
        <f t="shared" si="3"/>
        <v xml:space="preserve"> </v>
      </c>
      <c r="E40" s="27">
        <f t="shared" si="4"/>
        <v>1</v>
      </c>
      <c r="F40" s="37"/>
      <c r="G40" s="27"/>
      <c r="H40" s="27"/>
      <c r="I40" s="72">
        <v>32</v>
      </c>
      <c r="J40" s="2" t="s">
        <v>15</v>
      </c>
      <c r="K40" s="3" t="s">
        <v>165</v>
      </c>
      <c r="L40" s="3" t="s">
        <v>155</v>
      </c>
      <c r="M40" s="3" t="s">
        <v>17</v>
      </c>
      <c r="N40" s="8">
        <v>90000</v>
      </c>
      <c r="O40" s="3">
        <v>9</v>
      </c>
      <c r="P40" s="3">
        <v>9</v>
      </c>
      <c r="Q40" s="9" t="s">
        <v>166</v>
      </c>
      <c r="R40" s="107" t="s">
        <v>675</v>
      </c>
      <c r="S40" s="106"/>
      <c r="T40" s="106"/>
      <c r="U40" s="106"/>
      <c r="V40" s="12" t="s">
        <v>167</v>
      </c>
      <c r="W40" s="3" t="s">
        <v>168</v>
      </c>
      <c r="X40" s="11" t="s">
        <v>169</v>
      </c>
      <c r="AD40" s="34"/>
      <c r="AE40" s="34"/>
      <c r="AF40" s="34"/>
      <c r="AG40" s="102"/>
      <c r="AH40" s="102"/>
      <c r="AI40" s="102"/>
      <c r="AJ40" s="102"/>
      <c r="AK40" s="102"/>
      <c r="AL40" s="102"/>
      <c r="AM40" s="102"/>
      <c r="AN40" s="102"/>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c r="HC40" s="34"/>
      <c r="HD40" s="34"/>
      <c r="HE40" s="34"/>
      <c r="HF40" s="34"/>
    </row>
    <row r="41" spans="1:214" s="40" customFormat="1" ht="30" customHeight="1" x14ac:dyDescent="0.3">
      <c r="A41" s="27" t="str">
        <f t="shared" si="0"/>
        <v xml:space="preserve"> </v>
      </c>
      <c r="B41" s="27" t="str">
        <f t="shared" si="1"/>
        <v xml:space="preserve"> </v>
      </c>
      <c r="C41" s="27" t="str">
        <f t="shared" si="2"/>
        <v xml:space="preserve"> </v>
      </c>
      <c r="D41" s="27" t="str">
        <f t="shared" si="3"/>
        <v xml:space="preserve"> </v>
      </c>
      <c r="E41" s="27">
        <f t="shared" si="4"/>
        <v>1</v>
      </c>
      <c r="F41" s="37"/>
      <c r="G41" s="27"/>
      <c r="H41" s="27"/>
      <c r="I41" s="72">
        <v>33</v>
      </c>
      <c r="J41" s="2" t="s">
        <v>15</v>
      </c>
      <c r="K41" s="3" t="s">
        <v>170</v>
      </c>
      <c r="L41" s="3" t="s">
        <v>171</v>
      </c>
      <c r="M41" s="3" t="s">
        <v>17</v>
      </c>
      <c r="N41" s="8">
        <v>200000</v>
      </c>
      <c r="O41" s="3">
        <v>9</v>
      </c>
      <c r="P41" s="3">
        <v>9</v>
      </c>
      <c r="Q41" s="14" t="s">
        <v>172</v>
      </c>
      <c r="R41" s="107" t="s">
        <v>675</v>
      </c>
      <c r="S41" s="107"/>
      <c r="T41" s="107"/>
      <c r="U41" s="107"/>
      <c r="V41" s="16" t="s">
        <v>173</v>
      </c>
      <c r="W41" s="3" t="s">
        <v>174</v>
      </c>
      <c r="X41" s="11">
        <v>988277497</v>
      </c>
      <c r="AD41" s="34"/>
      <c r="AE41" s="34"/>
      <c r="AF41" s="34"/>
      <c r="AG41" s="102"/>
      <c r="AH41" s="102"/>
      <c r="AI41" s="102"/>
      <c r="AJ41" s="102"/>
      <c r="AK41" s="102"/>
      <c r="AL41" s="102"/>
      <c r="AM41" s="102"/>
      <c r="AN41" s="102"/>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row>
    <row r="42" spans="1:214" s="40" customFormat="1" ht="30" customHeight="1" x14ac:dyDescent="0.3">
      <c r="A42" s="27" t="str">
        <f t="shared" si="0"/>
        <v xml:space="preserve"> </v>
      </c>
      <c r="B42" s="27" t="str">
        <f t="shared" si="1"/>
        <v xml:space="preserve"> </v>
      </c>
      <c r="C42" s="27" t="str">
        <f t="shared" si="2"/>
        <v xml:space="preserve"> </v>
      </c>
      <c r="D42" s="27" t="str">
        <f t="shared" si="3"/>
        <v xml:space="preserve"> </v>
      </c>
      <c r="E42" s="27">
        <f t="shared" si="4"/>
        <v>1</v>
      </c>
      <c r="F42" s="37"/>
      <c r="G42" s="27"/>
      <c r="H42" s="27"/>
      <c r="I42" s="72">
        <v>34</v>
      </c>
      <c r="J42" s="2" t="s">
        <v>15</v>
      </c>
      <c r="K42" s="3" t="s">
        <v>175</v>
      </c>
      <c r="L42" s="3" t="s">
        <v>171</v>
      </c>
      <c r="M42" s="3" t="s">
        <v>17</v>
      </c>
      <c r="N42" s="8">
        <v>1500000</v>
      </c>
      <c r="O42" s="3">
        <v>9</v>
      </c>
      <c r="P42" s="3">
        <v>18</v>
      </c>
      <c r="Q42" s="9" t="s">
        <v>176</v>
      </c>
      <c r="R42" s="107" t="s">
        <v>675</v>
      </c>
      <c r="S42" s="106"/>
      <c r="T42" s="106"/>
      <c r="U42" s="106"/>
      <c r="V42" s="12" t="s">
        <v>101</v>
      </c>
      <c r="W42" s="3" t="s">
        <v>177</v>
      </c>
      <c r="X42" s="11" t="s">
        <v>178</v>
      </c>
      <c r="AD42" s="34"/>
      <c r="AE42" s="34"/>
      <c r="AF42" s="34"/>
      <c r="AG42" s="102"/>
      <c r="AH42" s="102"/>
      <c r="AI42" s="102"/>
      <c r="AJ42" s="102"/>
      <c r="AK42" s="102"/>
      <c r="AL42" s="102"/>
      <c r="AM42" s="102"/>
      <c r="AN42" s="102"/>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row>
    <row r="43" spans="1:214" s="40" customFormat="1" ht="30" customHeight="1" x14ac:dyDescent="0.3">
      <c r="A43" s="27" t="str">
        <f t="shared" si="0"/>
        <v xml:space="preserve"> </v>
      </c>
      <c r="B43" s="27" t="str">
        <f t="shared" si="1"/>
        <v xml:space="preserve"> </v>
      </c>
      <c r="C43" s="27" t="str">
        <f t="shared" si="2"/>
        <v xml:space="preserve"> </v>
      </c>
      <c r="D43" s="27" t="str">
        <f t="shared" si="3"/>
        <v xml:space="preserve"> </v>
      </c>
      <c r="E43" s="27">
        <f t="shared" si="4"/>
        <v>1</v>
      </c>
      <c r="F43" s="37"/>
      <c r="G43" s="27"/>
      <c r="H43" s="27"/>
      <c r="I43" s="72">
        <v>35</v>
      </c>
      <c r="J43" s="2" t="s">
        <v>15</v>
      </c>
      <c r="K43" s="3" t="s">
        <v>179</v>
      </c>
      <c r="L43" s="3" t="s">
        <v>171</v>
      </c>
      <c r="M43" s="3" t="s">
        <v>17</v>
      </c>
      <c r="N43" s="8">
        <v>1000000</v>
      </c>
      <c r="O43" s="3">
        <v>7</v>
      </c>
      <c r="P43" s="3">
        <v>15</v>
      </c>
      <c r="Q43" s="14" t="s">
        <v>180</v>
      </c>
      <c r="R43" s="107" t="s">
        <v>675</v>
      </c>
      <c r="S43" s="107"/>
      <c r="T43" s="107"/>
      <c r="U43" s="107"/>
      <c r="V43" s="16" t="s">
        <v>181</v>
      </c>
      <c r="W43" s="3" t="s">
        <v>182</v>
      </c>
      <c r="X43" s="11"/>
      <c r="AD43" s="34"/>
      <c r="AE43" s="34"/>
      <c r="AF43" s="34"/>
      <c r="AG43" s="102"/>
      <c r="AH43" s="102"/>
      <c r="AI43" s="102"/>
      <c r="AJ43" s="102"/>
      <c r="AK43" s="102"/>
      <c r="AL43" s="102"/>
      <c r="AM43" s="102"/>
      <c r="AN43" s="102"/>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row>
    <row r="44" spans="1:214" s="40" customFormat="1" ht="30" customHeight="1" x14ac:dyDescent="0.3">
      <c r="A44" s="27" t="str">
        <f t="shared" si="0"/>
        <v xml:space="preserve"> </v>
      </c>
      <c r="B44" s="27" t="str">
        <f t="shared" si="1"/>
        <v xml:space="preserve"> </v>
      </c>
      <c r="C44" s="27" t="str">
        <f t="shared" si="2"/>
        <v xml:space="preserve"> </v>
      </c>
      <c r="D44" s="27" t="str">
        <f t="shared" si="3"/>
        <v xml:space="preserve"> </v>
      </c>
      <c r="E44" s="27">
        <f t="shared" si="4"/>
        <v>1</v>
      </c>
      <c r="F44" s="37"/>
      <c r="G44" s="27"/>
      <c r="H44" s="27"/>
      <c r="I44" s="72">
        <v>36</v>
      </c>
      <c r="J44" s="2" t="s">
        <v>15</v>
      </c>
      <c r="K44" s="3" t="s">
        <v>183</v>
      </c>
      <c r="L44" s="3" t="s">
        <v>171</v>
      </c>
      <c r="M44" s="3" t="s">
        <v>17</v>
      </c>
      <c r="N44" s="8">
        <v>1500000</v>
      </c>
      <c r="O44" s="3">
        <v>7</v>
      </c>
      <c r="P44" s="3">
        <v>35</v>
      </c>
      <c r="Q44" s="14" t="s">
        <v>184</v>
      </c>
      <c r="R44" s="107" t="s">
        <v>675</v>
      </c>
      <c r="S44" s="107"/>
      <c r="T44" s="107"/>
      <c r="U44" s="107"/>
      <c r="V44" s="16" t="s">
        <v>173</v>
      </c>
      <c r="W44" s="3" t="s">
        <v>185</v>
      </c>
      <c r="X44" s="11"/>
      <c r="AD44" s="34"/>
      <c r="AE44" s="34"/>
      <c r="AF44" s="34"/>
      <c r="AG44" s="102"/>
      <c r="AH44" s="102"/>
      <c r="AI44" s="102"/>
      <c r="AJ44" s="102"/>
      <c r="AK44" s="102"/>
      <c r="AL44" s="102"/>
      <c r="AM44" s="102"/>
      <c r="AN44" s="102"/>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c r="HC44" s="34"/>
      <c r="HD44" s="34"/>
      <c r="HE44" s="34"/>
      <c r="HF44" s="34"/>
    </row>
    <row r="45" spans="1:214" s="40" customFormat="1" ht="30" customHeight="1" x14ac:dyDescent="0.3">
      <c r="A45" s="27" t="str">
        <f t="shared" si="0"/>
        <v xml:space="preserve"> </v>
      </c>
      <c r="B45" s="27" t="str">
        <f t="shared" si="1"/>
        <v xml:space="preserve"> </v>
      </c>
      <c r="C45" s="27" t="str">
        <f t="shared" si="2"/>
        <v xml:space="preserve"> </v>
      </c>
      <c r="D45" s="27">
        <f t="shared" si="3"/>
        <v>1</v>
      </c>
      <c r="E45" s="27" t="str">
        <f t="shared" si="4"/>
        <v xml:space="preserve"> </v>
      </c>
      <c r="F45" s="37"/>
      <c r="G45" s="27"/>
      <c r="H45" s="27"/>
      <c r="I45" s="72">
        <v>37</v>
      </c>
      <c r="J45" s="2" t="s">
        <v>14</v>
      </c>
      <c r="K45" s="3" t="s">
        <v>186</v>
      </c>
      <c r="L45" s="3" t="s">
        <v>155</v>
      </c>
      <c r="M45" s="3" t="s">
        <v>17</v>
      </c>
      <c r="N45" s="8">
        <v>1600000</v>
      </c>
      <c r="O45" s="3">
        <v>8</v>
      </c>
      <c r="P45" s="3">
        <v>8</v>
      </c>
      <c r="Q45" s="15"/>
      <c r="R45" s="27"/>
      <c r="S45" s="27"/>
      <c r="T45" s="27"/>
      <c r="U45" s="27"/>
      <c r="V45" s="12" t="s">
        <v>187</v>
      </c>
      <c r="W45" s="3" t="s">
        <v>188</v>
      </c>
      <c r="X45" s="11" t="s">
        <v>189</v>
      </c>
      <c r="AD45" s="34"/>
      <c r="AE45" s="34"/>
      <c r="AF45" s="34"/>
      <c r="AG45" s="102"/>
      <c r="AH45" s="102"/>
      <c r="AI45" s="102"/>
      <c r="AJ45" s="102"/>
      <c r="AK45" s="102"/>
      <c r="AL45" s="102"/>
      <c r="AM45" s="102"/>
      <c r="AN45" s="102"/>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c r="HC45" s="34"/>
      <c r="HD45" s="34"/>
      <c r="HE45" s="34"/>
      <c r="HF45" s="34"/>
    </row>
    <row r="46" spans="1:214" s="40" customFormat="1" ht="30" customHeight="1" x14ac:dyDescent="0.3">
      <c r="A46" s="27" t="str">
        <f t="shared" si="0"/>
        <v xml:space="preserve"> </v>
      </c>
      <c r="B46" s="27" t="str">
        <f t="shared" si="1"/>
        <v xml:space="preserve"> </v>
      </c>
      <c r="C46" s="27" t="str">
        <f t="shared" si="2"/>
        <v xml:space="preserve"> </v>
      </c>
      <c r="D46" s="27">
        <f t="shared" si="3"/>
        <v>1</v>
      </c>
      <c r="E46" s="27" t="str">
        <f t="shared" si="4"/>
        <v xml:space="preserve"> </v>
      </c>
      <c r="F46" s="37"/>
      <c r="G46" s="27"/>
      <c r="H46" s="27"/>
      <c r="I46" s="72">
        <v>38</v>
      </c>
      <c r="J46" s="2" t="s">
        <v>14</v>
      </c>
      <c r="K46" s="3" t="s">
        <v>190</v>
      </c>
      <c r="L46" s="3" t="s">
        <v>155</v>
      </c>
      <c r="M46" s="3" t="s">
        <v>17</v>
      </c>
      <c r="N46" s="4">
        <v>1070000</v>
      </c>
      <c r="O46" s="2">
        <v>7</v>
      </c>
      <c r="P46" s="2">
        <v>20</v>
      </c>
      <c r="Q46" s="5"/>
      <c r="R46" s="108"/>
      <c r="S46" s="108"/>
      <c r="T46" s="108"/>
      <c r="U46" s="108"/>
      <c r="V46" s="17" t="s">
        <v>191</v>
      </c>
      <c r="W46" s="2" t="s">
        <v>192</v>
      </c>
      <c r="X46" s="7"/>
      <c r="AD46" s="34"/>
      <c r="AE46" s="34"/>
      <c r="AF46" s="34"/>
      <c r="AG46" s="102"/>
      <c r="AH46" s="102">
        <v>155</v>
      </c>
      <c r="AI46" s="102"/>
      <c r="AJ46" s="104">
        <f>112/155</f>
        <v>0.72258064516129028</v>
      </c>
      <c r="AK46" s="102">
        <v>112</v>
      </c>
      <c r="AL46" s="102"/>
      <c r="AM46" s="102"/>
      <c r="AN46" s="102"/>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c r="HC46" s="34"/>
      <c r="HD46" s="34"/>
      <c r="HE46" s="34"/>
      <c r="HF46" s="34"/>
    </row>
    <row r="47" spans="1:214" s="40" customFormat="1" ht="30" customHeight="1" x14ac:dyDescent="0.3">
      <c r="A47" s="27" t="str">
        <f t="shared" si="0"/>
        <v xml:space="preserve"> </v>
      </c>
      <c r="B47" s="27" t="str">
        <f t="shared" si="1"/>
        <v xml:space="preserve"> </v>
      </c>
      <c r="C47" s="27" t="str">
        <f t="shared" si="2"/>
        <v xml:space="preserve"> </v>
      </c>
      <c r="D47" s="27" t="str">
        <f t="shared" si="3"/>
        <v xml:space="preserve"> </v>
      </c>
      <c r="E47" s="27">
        <f t="shared" si="4"/>
        <v>1</v>
      </c>
      <c r="F47" s="37"/>
      <c r="G47" s="27"/>
      <c r="H47" s="27"/>
      <c r="I47" s="72">
        <v>39</v>
      </c>
      <c r="J47" s="2" t="s">
        <v>15</v>
      </c>
      <c r="K47" s="3" t="s">
        <v>193</v>
      </c>
      <c r="L47" s="3" t="s">
        <v>194</v>
      </c>
      <c r="M47" s="3" t="s">
        <v>195</v>
      </c>
      <c r="N47" s="4">
        <v>4000000</v>
      </c>
      <c r="O47" s="2">
        <v>62</v>
      </c>
      <c r="P47" s="2">
        <v>93</v>
      </c>
      <c r="Q47" s="9" t="s">
        <v>196</v>
      </c>
      <c r="R47" s="106"/>
      <c r="S47" s="106"/>
      <c r="T47" s="106"/>
      <c r="U47" s="107" t="s">
        <v>675</v>
      </c>
      <c r="V47" s="6" t="s">
        <v>197</v>
      </c>
      <c r="W47" s="2" t="s">
        <v>198</v>
      </c>
      <c r="X47" s="11" t="s">
        <v>199</v>
      </c>
      <c r="Y47" s="30"/>
      <c r="Z47" s="30"/>
      <c r="AA47" s="30"/>
      <c r="AB47" s="30"/>
      <c r="AC47" s="30"/>
      <c r="AD47" s="34"/>
      <c r="AE47" s="34"/>
      <c r="AF47" s="34"/>
      <c r="AG47" s="102"/>
      <c r="AH47" s="102"/>
      <c r="AI47" s="102"/>
      <c r="AJ47" s="104">
        <f>AK47/AH46</f>
        <v>0.27741935483870966</v>
      </c>
      <c r="AK47" s="102">
        <f>AH46-AK46</f>
        <v>43</v>
      </c>
      <c r="AL47" s="102"/>
      <c r="AM47" s="102"/>
      <c r="AN47" s="102"/>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c r="EP47" s="34"/>
      <c r="EQ47" s="34"/>
      <c r="ER47" s="34"/>
      <c r="ES47" s="34"/>
      <c r="ET47" s="34"/>
      <c r="EU47" s="34"/>
      <c r="EV47" s="34"/>
      <c r="EW47" s="34"/>
      <c r="EX47" s="34"/>
      <c r="EY47" s="34"/>
      <c r="EZ47" s="34"/>
      <c r="FA47" s="34"/>
      <c r="FB47" s="34"/>
      <c r="FC47" s="34"/>
      <c r="FD47" s="34"/>
      <c r="FE47" s="34"/>
      <c r="FF47" s="34"/>
      <c r="FG47" s="34"/>
      <c r="FH47" s="34"/>
      <c r="FI47" s="34"/>
      <c r="FJ47" s="34"/>
      <c r="FK47" s="34"/>
      <c r="FL47" s="34"/>
      <c r="FM47" s="34"/>
      <c r="FN47" s="34"/>
      <c r="FO47" s="34"/>
      <c r="FP47" s="34"/>
      <c r="FQ47" s="34"/>
      <c r="FR47" s="34"/>
      <c r="FS47" s="34"/>
      <c r="FT47" s="34"/>
      <c r="FU47" s="34"/>
      <c r="FV47" s="34"/>
      <c r="FW47" s="34"/>
      <c r="FX47" s="34"/>
      <c r="FY47" s="34"/>
      <c r="FZ47" s="34"/>
      <c r="GA47" s="34"/>
      <c r="GB47" s="34"/>
      <c r="GC47" s="34"/>
      <c r="GD47" s="34"/>
      <c r="GE47" s="34"/>
      <c r="GF47" s="34"/>
      <c r="GG47" s="34"/>
      <c r="GH47" s="34"/>
      <c r="GI47" s="34"/>
      <c r="GJ47" s="34"/>
      <c r="GK47" s="34"/>
      <c r="GL47" s="34"/>
      <c r="GM47" s="34"/>
      <c r="GN47" s="34"/>
      <c r="GO47" s="34"/>
      <c r="GP47" s="34"/>
      <c r="GQ47" s="34"/>
      <c r="GR47" s="34"/>
      <c r="GS47" s="34"/>
      <c r="GT47" s="34"/>
      <c r="GU47" s="34"/>
      <c r="GV47" s="34"/>
      <c r="GW47" s="34"/>
      <c r="GX47" s="34"/>
      <c r="GY47" s="34"/>
      <c r="GZ47" s="34"/>
      <c r="HA47" s="34"/>
      <c r="HB47" s="34"/>
      <c r="HC47" s="34"/>
      <c r="HD47" s="34"/>
      <c r="HE47" s="34"/>
      <c r="HF47" s="34"/>
    </row>
    <row r="48" spans="1:214" s="76" customFormat="1" ht="30" customHeight="1" x14ac:dyDescent="0.3">
      <c r="A48" s="72" t="str">
        <f t="shared" si="0"/>
        <v xml:space="preserve"> </v>
      </c>
      <c r="B48" s="72" t="str">
        <f t="shared" si="1"/>
        <v xml:space="preserve"> </v>
      </c>
      <c r="C48" s="72" t="str">
        <f t="shared" si="2"/>
        <v xml:space="preserve"> </v>
      </c>
      <c r="D48" s="72" t="str">
        <f t="shared" si="3"/>
        <v xml:space="preserve"> </v>
      </c>
      <c r="E48" s="72">
        <f t="shared" si="4"/>
        <v>1</v>
      </c>
      <c r="F48" s="73"/>
      <c r="G48" s="72"/>
      <c r="H48" s="72"/>
      <c r="I48" s="72">
        <v>40</v>
      </c>
      <c r="J48" s="3" t="s">
        <v>15</v>
      </c>
      <c r="K48" s="3" t="s">
        <v>200</v>
      </c>
      <c r="L48" s="3" t="s">
        <v>194</v>
      </c>
      <c r="M48" s="3" t="s">
        <v>195</v>
      </c>
      <c r="N48" s="8">
        <v>10000000</v>
      </c>
      <c r="O48" s="3">
        <v>13</v>
      </c>
      <c r="P48" s="3">
        <v>13</v>
      </c>
      <c r="Q48" s="14" t="s">
        <v>201</v>
      </c>
      <c r="R48" s="107" t="s">
        <v>675</v>
      </c>
      <c r="S48" s="107"/>
      <c r="T48" s="107"/>
      <c r="U48" s="107"/>
      <c r="V48" s="3" t="s">
        <v>202</v>
      </c>
      <c r="W48" s="8" t="s">
        <v>203</v>
      </c>
      <c r="X48" s="13"/>
      <c r="Y48" s="74"/>
      <c r="Z48" s="74"/>
      <c r="AA48" s="74"/>
      <c r="AB48" s="74"/>
      <c r="AC48" s="74"/>
      <c r="AD48" s="75"/>
      <c r="AE48" s="75"/>
      <c r="AF48" s="75"/>
      <c r="AG48" s="103"/>
      <c r="AH48" s="103"/>
      <c r="AI48" s="103"/>
      <c r="AJ48" s="103"/>
      <c r="AK48" s="103"/>
      <c r="AL48" s="103"/>
      <c r="AM48" s="103"/>
      <c r="AN48" s="103"/>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c r="EO48" s="75"/>
      <c r="EP48" s="75"/>
      <c r="EQ48" s="75"/>
      <c r="ER48" s="75"/>
      <c r="ES48" s="75"/>
      <c r="ET48" s="75"/>
      <c r="EU48" s="75"/>
      <c r="EV48" s="75"/>
      <c r="EW48" s="75"/>
      <c r="EX48" s="75"/>
      <c r="EY48" s="75"/>
      <c r="EZ48" s="75"/>
      <c r="FA48" s="75"/>
      <c r="FB48" s="75"/>
      <c r="FC48" s="75"/>
      <c r="FD48" s="75"/>
      <c r="FE48" s="75"/>
      <c r="FF48" s="75"/>
      <c r="FG48" s="75"/>
      <c r="FH48" s="75"/>
      <c r="FI48" s="75"/>
      <c r="FJ48" s="75"/>
      <c r="FK48" s="75"/>
      <c r="FL48" s="75"/>
      <c r="FM48" s="75"/>
      <c r="FN48" s="75"/>
      <c r="FO48" s="75"/>
      <c r="FP48" s="75"/>
      <c r="FQ48" s="75"/>
      <c r="FR48" s="75"/>
      <c r="FS48" s="75"/>
      <c r="FT48" s="75"/>
      <c r="FU48" s="75"/>
      <c r="FV48" s="75"/>
      <c r="FW48" s="75"/>
      <c r="FX48" s="75"/>
      <c r="FY48" s="75"/>
      <c r="FZ48" s="75"/>
      <c r="GA48" s="75"/>
      <c r="GB48" s="75"/>
      <c r="GC48" s="75"/>
      <c r="GD48" s="75"/>
      <c r="GE48" s="75"/>
      <c r="GF48" s="75"/>
      <c r="GG48" s="75"/>
      <c r="GH48" s="75"/>
      <c r="GI48" s="75"/>
      <c r="GJ48" s="75"/>
      <c r="GK48" s="75"/>
      <c r="GL48" s="75"/>
      <c r="GM48" s="75"/>
      <c r="GN48" s="75"/>
      <c r="GO48" s="75"/>
      <c r="GP48" s="75"/>
      <c r="GQ48" s="75"/>
      <c r="GR48" s="75"/>
      <c r="GS48" s="75"/>
      <c r="GT48" s="75"/>
      <c r="GU48" s="75"/>
      <c r="GV48" s="75"/>
      <c r="GW48" s="75"/>
      <c r="GX48" s="75"/>
      <c r="GY48" s="75"/>
      <c r="GZ48" s="75"/>
      <c r="HA48" s="75"/>
      <c r="HB48" s="75"/>
      <c r="HC48" s="75"/>
      <c r="HD48" s="75"/>
      <c r="HE48" s="75"/>
      <c r="HF48" s="75"/>
    </row>
    <row r="49" spans="1:214" s="40" customFormat="1" ht="30" customHeight="1" x14ac:dyDescent="0.3">
      <c r="A49" s="27" t="str">
        <f t="shared" si="0"/>
        <v xml:space="preserve"> </v>
      </c>
      <c r="B49" s="27" t="str">
        <f t="shared" si="1"/>
        <v xml:space="preserve"> </v>
      </c>
      <c r="C49" s="27">
        <f t="shared" si="2"/>
        <v>1</v>
      </c>
      <c r="D49" s="27" t="str">
        <f t="shared" si="3"/>
        <v xml:space="preserve"> </v>
      </c>
      <c r="E49" s="27" t="str">
        <f t="shared" si="4"/>
        <v xml:space="preserve"> </v>
      </c>
      <c r="F49" s="37"/>
      <c r="G49" s="27"/>
      <c r="H49" s="27"/>
      <c r="I49" s="72">
        <v>41</v>
      </c>
      <c r="J49" s="2" t="s">
        <v>205</v>
      </c>
      <c r="K49" s="3" t="s">
        <v>206</v>
      </c>
      <c r="L49" s="3" t="s">
        <v>194</v>
      </c>
      <c r="M49" s="3" t="s">
        <v>195</v>
      </c>
      <c r="N49" s="4">
        <v>1700000</v>
      </c>
      <c r="O49" s="2">
        <v>11</v>
      </c>
      <c r="P49" s="2">
        <v>100</v>
      </c>
      <c r="Q49" s="6"/>
      <c r="R49" s="109"/>
      <c r="S49" s="109"/>
      <c r="T49" s="109"/>
      <c r="U49" s="109"/>
      <c r="V49" s="6" t="s">
        <v>207</v>
      </c>
      <c r="W49" s="2" t="s">
        <v>208</v>
      </c>
      <c r="X49" s="7" t="s">
        <v>209</v>
      </c>
      <c r="AD49" s="34"/>
      <c r="AE49" s="34"/>
      <c r="AF49" s="34"/>
      <c r="AG49" s="102"/>
      <c r="AH49" s="102"/>
      <c r="AI49" s="102"/>
      <c r="AJ49" s="102"/>
      <c r="AK49" s="102"/>
      <c r="AL49" s="102"/>
      <c r="AM49" s="102"/>
      <c r="AN49" s="102"/>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c r="EP49" s="34"/>
      <c r="EQ49" s="34"/>
      <c r="ER49" s="34"/>
      <c r="ES49" s="34"/>
      <c r="ET49" s="34"/>
      <c r="EU49" s="34"/>
      <c r="EV49" s="34"/>
      <c r="EW49" s="34"/>
      <c r="EX49" s="34"/>
      <c r="EY49" s="34"/>
      <c r="EZ49" s="34"/>
      <c r="FA49" s="34"/>
      <c r="FB49" s="34"/>
      <c r="FC49" s="34"/>
      <c r="FD49" s="34"/>
      <c r="FE49" s="34"/>
      <c r="FF49" s="34"/>
      <c r="FG49" s="34"/>
      <c r="FH49" s="34"/>
      <c r="FI49" s="34"/>
      <c r="FJ49" s="34"/>
      <c r="FK49" s="34"/>
      <c r="FL49" s="34"/>
      <c r="FM49" s="34"/>
      <c r="FN49" s="34"/>
      <c r="FO49" s="34"/>
      <c r="FP49" s="34"/>
      <c r="FQ49" s="34"/>
      <c r="FR49" s="34"/>
      <c r="FS49" s="34"/>
      <c r="FT49" s="34"/>
      <c r="FU49" s="34"/>
      <c r="FV49" s="34"/>
      <c r="FW49" s="34"/>
      <c r="FX49" s="34"/>
      <c r="FY49" s="34"/>
      <c r="FZ49" s="34"/>
      <c r="GA49" s="34"/>
      <c r="GB49" s="34"/>
      <c r="GC49" s="34"/>
      <c r="GD49" s="34"/>
      <c r="GE49" s="34"/>
      <c r="GF49" s="34"/>
      <c r="GG49" s="34"/>
      <c r="GH49" s="34"/>
      <c r="GI49" s="34"/>
      <c r="GJ49" s="34"/>
      <c r="GK49" s="34"/>
      <c r="GL49" s="34"/>
      <c r="GM49" s="34"/>
      <c r="GN49" s="34"/>
      <c r="GO49" s="34"/>
      <c r="GP49" s="34"/>
      <c r="GQ49" s="34"/>
      <c r="GR49" s="34"/>
      <c r="GS49" s="34"/>
      <c r="GT49" s="34"/>
      <c r="GU49" s="34"/>
      <c r="GV49" s="34"/>
      <c r="GW49" s="34"/>
      <c r="GX49" s="34"/>
      <c r="GY49" s="34"/>
      <c r="GZ49" s="34"/>
      <c r="HA49" s="34"/>
      <c r="HB49" s="34"/>
      <c r="HC49" s="34"/>
      <c r="HD49" s="34"/>
      <c r="HE49" s="34"/>
      <c r="HF49" s="34"/>
    </row>
    <row r="50" spans="1:214" s="76" customFormat="1" ht="30" customHeight="1" x14ac:dyDescent="0.3">
      <c r="A50" s="72" t="str">
        <f t="shared" si="0"/>
        <v xml:space="preserve"> </v>
      </c>
      <c r="B50" s="72" t="str">
        <f t="shared" si="1"/>
        <v xml:space="preserve"> </v>
      </c>
      <c r="C50" s="72" t="str">
        <f t="shared" si="2"/>
        <v xml:space="preserve"> </v>
      </c>
      <c r="D50" s="72" t="str">
        <f t="shared" si="3"/>
        <v xml:space="preserve"> </v>
      </c>
      <c r="E50" s="72">
        <f t="shared" si="4"/>
        <v>1</v>
      </c>
      <c r="F50" s="73"/>
      <c r="G50" s="72"/>
      <c r="H50" s="72"/>
      <c r="I50" s="72">
        <v>42</v>
      </c>
      <c r="J50" s="3" t="s">
        <v>15</v>
      </c>
      <c r="K50" s="3" t="s">
        <v>211</v>
      </c>
      <c r="L50" s="3" t="s">
        <v>212</v>
      </c>
      <c r="M50" s="3" t="s">
        <v>195</v>
      </c>
      <c r="N50" s="8">
        <v>500000</v>
      </c>
      <c r="O50" s="3">
        <v>66</v>
      </c>
      <c r="P50" s="3">
        <v>247</v>
      </c>
      <c r="Q50" s="9" t="s">
        <v>213</v>
      </c>
      <c r="R50" s="107" t="s">
        <v>675</v>
      </c>
      <c r="S50" s="106"/>
      <c r="T50" s="106"/>
      <c r="U50" s="106"/>
      <c r="V50" s="9" t="s">
        <v>214</v>
      </c>
      <c r="W50" s="3" t="s">
        <v>215</v>
      </c>
      <c r="X50" s="11" t="s">
        <v>216</v>
      </c>
      <c r="Y50" s="74" t="s">
        <v>675</v>
      </c>
      <c r="Z50" s="74">
        <v>130</v>
      </c>
      <c r="AA50" s="77" t="s">
        <v>738</v>
      </c>
      <c r="AB50" s="74" t="s">
        <v>675</v>
      </c>
      <c r="AC50" s="74"/>
      <c r="AD50" s="75"/>
      <c r="AE50" s="75"/>
      <c r="AF50" s="75"/>
      <c r="AG50" s="103"/>
      <c r="AH50" s="103"/>
      <c r="AI50" s="103"/>
      <c r="AJ50" s="103"/>
      <c r="AK50" s="103"/>
      <c r="AL50" s="103"/>
      <c r="AM50" s="103"/>
      <c r="AN50" s="103"/>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c r="EO50" s="75"/>
      <c r="EP50" s="75"/>
      <c r="EQ50" s="75"/>
      <c r="ER50" s="75"/>
      <c r="ES50" s="75"/>
      <c r="ET50" s="75"/>
      <c r="EU50" s="75"/>
      <c r="EV50" s="75"/>
      <c r="EW50" s="75"/>
      <c r="EX50" s="75"/>
      <c r="EY50" s="75"/>
      <c r="EZ50" s="75"/>
      <c r="FA50" s="75"/>
      <c r="FB50" s="75"/>
      <c r="FC50" s="75"/>
      <c r="FD50" s="75"/>
      <c r="FE50" s="75"/>
      <c r="FF50" s="75"/>
      <c r="FG50" s="75"/>
      <c r="FH50" s="75"/>
      <c r="FI50" s="75"/>
      <c r="FJ50" s="75"/>
      <c r="FK50" s="75"/>
      <c r="FL50" s="75"/>
      <c r="FM50" s="75"/>
      <c r="FN50" s="75"/>
      <c r="FO50" s="75"/>
      <c r="FP50" s="75"/>
      <c r="FQ50" s="75"/>
      <c r="FR50" s="75"/>
      <c r="FS50" s="75"/>
      <c r="FT50" s="75"/>
      <c r="FU50" s="75"/>
      <c r="FV50" s="75"/>
      <c r="FW50" s="75"/>
      <c r="FX50" s="75"/>
      <c r="FY50" s="75"/>
      <c r="FZ50" s="75"/>
      <c r="GA50" s="75"/>
      <c r="GB50" s="75"/>
      <c r="GC50" s="75"/>
      <c r="GD50" s="75"/>
      <c r="GE50" s="75"/>
      <c r="GF50" s="75"/>
      <c r="GG50" s="75"/>
      <c r="GH50" s="75"/>
      <c r="GI50" s="75"/>
      <c r="GJ50" s="75"/>
      <c r="GK50" s="75"/>
      <c r="GL50" s="75"/>
      <c r="GM50" s="75"/>
      <c r="GN50" s="75"/>
      <c r="GO50" s="75"/>
      <c r="GP50" s="75"/>
      <c r="GQ50" s="75"/>
      <c r="GR50" s="75"/>
      <c r="GS50" s="75"/>
      <c r="GT50" s="75"/>
      <c r="GU50" s="75"/>
      <c r="GV50" s="75"/>
      <c r="GW50" s="75"/>
      <c r="GX50" s="75"/>
      <c r="GY50" s="75"/>
      <c r="GZ50" s="75"/>
      <c r="HA50" s="75"/>
      <c r="HB50" s="75"/>
      <c r="HC50" s="75"/>
      <c r="HD50" s="75"/>
      <c r="HE50" s="75"/>
      <c r="HF50" s="75"/>
    </row>
    <row r="51" spans="1:214" s="40" customFormat="1" ht="30" customHeight="1" x14ac:dyDescent="0.3">
      <c r="A51" s="27" t="str">
        <f t="shared" si="0"/>
        <v xml:space="preserve"> </v>
      </c>
      <c r="B51" s="27" t="str">
        <f t="shared" si="1"/>
        <v xml:space="preserve"> </v>
      </c>
      <c r="C51" s="27" t="str">
        <f t="shared" si="2"/>
        <v xml:space="preserve"> </v>
      </c>
      <c r="D51" s="27" t="str">
        <f t="shared" si="3"/>
        <v xml:space="preserve"> </v>
      </c>
      <c r="E51" s="27">
        <f t="shared" si="4"/>
        <v>1</v>
      </c>
      <c r="F51" s="37"/>
      <c r="G51" s="27"/>
      <c r="H51" s="27"/>
      <c r="I51" s="72">
        <v>43</v>
      </c>
      <c r="J51" s="2" t="s">
        <v>15</v>
      </c>
      <c r="K51" s="3" t="s">
        <v>217</v>
      </c>
      <c r="L51" s="3" t="s">
        <v>212</v>
      </c>
      <c r="M51" s="3" t="s">
        <v>195</v>
      </c>
      <c r="N51" s="8">
        <v>200000</v>
      </c>
      <c r="O51" s="3">
        <v>25</v>
      </c>
      <c r="P51" s="3">
        <v>76</v>
      </c>
      <c r="Q51" s="14" t="s">
        <v>218</v>
      </c>
      <c r="R51" s="107" t="s">
        <v>675</v>
      </c>
      <c r="S51" s="107"/>
      <c r="T51" s="107"/>
      <c r="U51" s="107"/>
      <c r="V51" s="9" t="s">
        <v>219</v>
      </c>
      <c r="W51" s="3" t="s">
        <v>220</v>
      </c>
      <c r="X51" s="13" t="s">
        <v>221</v>
      </c>
      <c r="Y51" s="30"/>
      <c r="Z51" s="30"/>
      <c r="AA51" s="30"/>
      <c r="AB51" s="30"/>
      <c r="AC51" s="30"/>
      <c r="AD51" s="34"/>
      <c r="AE51" s="34"/>
      <c r="AF51" s="34"/>
      <c r="AG51" s="102"/>
      <c r="AH51" s="102"/>
      <c r="AI51" s="102"/>
      <c r="AJ51" s="102"/>
      <c r="AK51" s="102"/>
      <c r="AL51" s="102"/>
      <c r="AM51" s="102"/>
      <c r="AN51" s="102"/>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c r="HC51" s="34"/>
      <c r="HD51" s="34"/>
      <c r="HE51" s="34"/>
      <c r="HF51" s="34"/>
    </row>
    <row r="52" spans="1:214" s="40" customFormat="1" ht="30" customHeight="1" x14ac:dyDescent="0.3">
      <c r="A52" s="27" t="str">
        <f t="shared" si="0"/>
        <v xml:space="preserve"> </v>
      </c>
      <c r="B52" s="27" t="str">
        <f t="shared" si="1"/>
        <v xml:space="preserve"> </v>
      </c>
      <c r="C52" s="27" t="str">
        <f t="shared" si="2"/>
        <v xml:space="preserve"> </v>
      </c>
      <c r="D52" s="27" t="str">
        <f t="shared" si="3"/>
        <v xml:space="preserve"> </v>
      </c>
      <c r="E52" s="27">
        <f t="shared" si="4"/>
        <v>1</v>
      </c>
      <c r="F52" s="37"/>
      <c r="G52" s="27"/>
      <c r="H52" s="27"/>
      <c r="I52" s="72">
        <v>44</v>
      </c>
      <c r="J52" s="2" t="s">
        <v>15</v>
      </c>
      <c r="K52" s="3" t="s">
        <v>222</v>
      </c>
      <c r="L52" s="3" t="s">
        <v>212</v>
      </c>
      <c r="M52" s="3" t="s">
        <v>195</v>
      </c>
      <c r="N52" s="8">
        <v>200000</v>
      </c>
      <c r="O52" s="3">
        <v>30</v>
      </c>
      <c r="P52" s="3">
        <v>40</v>
      </c>
      <c r="Q52" s="9" t="s">
        <v>223</v>
      </c>
      <c r="R52" s="107" t="s">
        <v>675</v>
      </c>
      <c r="S52" s="106"/>
      <c r="T52" s="106"/>
      <c r="U52" s="106"/>
      <c r="V52" s="14" t="s">
        <v>224</v>
      </c>
      <c r="W52" s="3" t="s">
        <v>225</v>
      </c>
      <c r="X52" s="13" t="s">
        <v>226</v>
      </c>
      <c r="Y52" s="30"/>
      <c r="Z52" s="30"/>
      <c r="AA52" s="30"/>
      <c r="AB52" s="30"/>
      <c r="AC52" s="30"/>
      <c r="AD52" s="34"/>
      <c r="AE52" s="34"/>
      <c r="AF52" s="34"/>
      <c r="AG52" s="102"/>
      <c r="AH52" s="102"/>
      <c r="AI52" s="102"/>
      <c r="AJ52" s="102"/>
      <c r="AK52" s="102"/>
      <c r="AL52" s="102"/>
      <c r="AM52" s="102"/>
      <c r="AN52" s="102"/>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c r="HC52" s="34"/>
      <c r="HD52" s="34"/>
      <c r="HE52" s="34"/>
      <c r="HF52" s="34"/>
    </row>
    <row r="53" spans="1:214" s="40" customFormat="1" ht="30" customHeight="1" x14ac:dyDescent="0.3">
      <c r="A53" s="27">
        <f t="shared" si="0"/>
        <v>1</v>
      </c>
      <c r="B53" s="27" t="str">
        <f t="shared" si="1"/>
        <v xml:space="preserve"> </v>
      </c>
      <c r="C53" s="27" t="str">
        <f t="shared" si="2"/>
        <v xml:space="preserve"> </v>
      </c>
      <c r="D53" s="27" t="str">
        <f t="shared" si="3"/>
        <v xml:space="preserve"> </v>
      </c>
      <c r="E53" s="27" t="str">
        <f t="shared" si="4"/>
        <v xml:space="preserve"> </v>
      </c>
      <c r="F53" s="37"/>
      <c r="G53" s="27"/>
      <c r="H53" s="27"/>
      <c r="I53" s="72">
        <v>45</v>
      </c>
      <c r="J53" s="3" t="s">
        <v>204</v>
      </c>
      <c r="K53" s="3" t="s">
        <v>228</v>
      </c>
      <c r="L53" s="3" t="s">
        <v>212</v>
      </c>
      <c r="M53" s="3" t="s">
        <v>195</v>
      </c>
      <c r="N53" s="8">
        <v>110000</v>
      </c>
      <c r="O53" s="8">
        <v>10</v>
      </c>
      <c r="P53" s="8">
        <v>10</v>
      </c>
      <c r="Q53" s="11"/>
      <c r="R53" s="110"/>
      <c r="S53" s="110"/>
      <c r="T53" s="110"/>
      <c r="U53" s="110"/>
      <c r="V53" s="11" t="s">
        <v>229</v>
      </c>
      <c r="W53" s="3" t="s">
        <v>230</v>
      </c>
      <c r="X53" s="11" t="s">
        <v>231</v>
      </c>
      <c r="AD53" s="34"/>
      <c r="AE53" s="34"/>
      <c r="AF53" s="34"/>
      <c r="AG53" s="102"/>
      <c r="AH53" s="102"/>
      <c r="AI53" s="102"/>
      <c r="AJ53" s="102"/>
      <c r="AK53" s="102"/>
      <c r="AL53" s="102"/>
      <c r="AM53" s="102"/>
      <c r="AN53" s="102"/>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row>
    <row r="54" spans="1:214" s="40" customFormat="1" ht="30" customHeight="1" x14ac:dyDescent="0.3">
      <c r="A54" s="27" t="str">
        <f t="shared" si="0"/>
        <v xml:space="preserve"> </v>
      </c>
      <c r="B54" s="27" t="str">
        <f t="shared" si="1"/>
        <v xml:space="preserve"> </v>
      </c>
      <c r="C54" s="27" t="str">
        <f t="shared" si="2"/>
        <v xml:space="preserve"> </v>
      </c>
      <c r="D54" s="27">
        <f t="shared" si="3"/>
        <v>1</v>
      </c>
      <c r="E54" s="27" t="str">
        <f t="shared" si="4"/>
        <v xml:space="preserve"> </v>
      </c>
      <c r="F54" s="37"/>
      <c r="G54" s="27"/>
      <c r="H54" s="27"/>
      <c r="I54" s="72">
        <v>46</v>
      </c>
      <c r="J54" s="2" t="s">
        <v>14</v>
      </c>
      <c r="K54" s="3" t="s">
        <v>232</v>
      </c>
      <c r="L54" s="3" t="s">
        <v>212</v>
      </c>
      <c r="M54" s="3" t="s">
        <v>195</v>
      </c>
      <c r="N54" s="8">
        <v>3000000</v>
      </c>
      <c r="O54" s="3">
        <v>9</v>
      </c>
      <c r="P54" s="3">
        <v>9</v>
      </c>
      <c r="Q54" s="9"/>
      <c r="R54" s="106"/>
      <c r="S54" s="106"/>
      <c r="T54" s="106"/>
      <c r="U54" s="106"/>
      <c r="V54" s="10" t="s">
        <v>233</v>
      </c>
      <c r="W54" s="3" t="s">
        <v>234</v>
      </c>
      <c r="X54" s="11" t="s">
        <v>235</v>
      </c>
      <c r="AD54" s="34"/>
      <c r="AE54" s="34"/>
      <c r="AF54" s="34"/>
      <c r="AG54" s="102"/>
      <c r="AH54" s="102"/>
      <c r="AI54" s="102"/>
      <c r="AJ54" s="102"/>
      <c r="AK54" s="102"/>
      <c r="AL54" s="102"/>
      <c r="AM54" s="102"/>
      <c r="AN54" s="102"/>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c r="HC54" s="34"/>
      <c r="HD54" s="34"/>
      <c r="HE54" s="34"/>
      <c r="HF54" s="34"/>
    </row>
    <row r="55" spans="1:214" s="40" customFormat="1" ht="30" customHeight="1" x14ac:dyDescent="0.3">
      <c r="A55" s="27" t="str">
        <f t="shared" si="0"/>
        <v xml:space="preserve"> </v>
      </c>
      <c r="B55" s="27" t="str">
        <f t="shared" si="1"/>
        <v xml:space="preserve"> </v>
      </c>
      <c r="C55" s="27" t="str">
        <f t="shared" si="2"/>
        <v xml:space="preserve"> </v>
      </c>
      <c r="D55" s="27">
        <f t="shared" si="3"/>
        <v>1</v>
      </c>
      <c r="E55" s="27" t="str">
        <f t="shared" si="4"/>
        <v xml:space="preserve"> </v>
      </c>
      <c r="F55" s="37"/>
      <c r="G55" s="27"/>
      <c r="H55" s="27"/>
      <c r="I55" s="72">
        <v>47</v>
      </c>
      <c r="J55" s="2" t="s">
        <v>14</v>
      </c>
      <c r="K55" s="3" t="s">
        <v>236</v>
      </c>
      <c r="L55" s="3" t="s">
        <v>212</v>
      </c>
      <c r="M55" s="3" t="s">
        <v>195</v>
      </c>
      <c r="N55" s="8">
        <v>2000000</v>
      </c>
      <c r="O55" s="3">
        <v>9</v>
      </c>
      <c r="P55" s="3">
        <v>9</v>
      </c>
      <c r="Q55" s="18"/>
      <c r="R55" s="72"/>
      <c r="S55" s="72"/>
      <c r="T55" s="72"/>
      <c r="U55" s="72"/>
      <c r="V55" s="16" t="s">
        <v>237</v>
      </c>
      <c r="W55" s="3" t="s">
        <v>238</v>
      </c>
      <c r="X55" s="11" t="s">
        <v>239</v>
      </c>
      <c r="AD55" s="34"/>
      <c r="AE55" s="34"/>
      <c r="AF55" s="34"/>
      <c r="AG55" s="102"/>
      <c r="AH55" s="102"/>
      <c r="AI55" s="102"/>
      <c r="AJ55" s="102"/>
      <c r="AK55" s="102"/>
      <c r="AL55" s="102"/>
      <c r="AM55" s="102"/>
      <c r="AN55" s="102"/>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c r="HC55" s="34"/>
      <c r="HD55" s="34"/>
      <c r="HE55" s="34"/>
      <c r="HF55" s="34"/>
    </row>
    <row r="56" spans="1:214" s="40" customFormat="1" ht="30" customHeight="1" x14ac:dyDescent="0.3">
      <c r="A56" s="27" t="str">
        <f t="shared" si="0"/>
        <v xml:space="preserve"> </v>
      </c>
      <c r="B56" s="27" t="str">
        <f t="shared" si="1"/>
        <v xml:space="preserve"> </v>
      </c>
      <c r="C56" s="27" t="str">
        <f t="shared" si="2"/>
        <v xml:space="preserve"> </v>
      </c>
      <c r="D56" s="27" t="str">
        <f t="shared" si="3"/>
        <v xml:space="preserve"> </v>
      </c>
      <c r="E56" s="27">
        <f t="shared" si="4"/>
        <v>1</v>
      </c>
      <c r="F56" s="37"/>
      <c r="G56" s="27"/>
      <c r="H56" s="27"/>
      <c r="I56" s="72">
        <v>48</v>
      </c>
      <c r="J56" s="2" t="s">
        <v>15</v>
      </c>
      <c r="K56" s="3" t="s">
        <v>241</v>
      </c>
      <c r="L56" s="3" t="s">
        <v>240</v>
      </c>
      <c r="M56" s="3" t="s">
        <v>195</v>
      </c>
      <c r="N56" s="8">
        <v>200000</v>
      </c>
      <c r="O56" s="3">
        <v>8</v>
      </c>
      <c r="P56" s="3">
        <v>15</v>
      </c>
      <c r="Q56" s="9" t="s">
        <v>242</v>
      </c>
      <c r="R56" s="107" t="s">
        <v>675</v>
      </c>
      <c r="S56" s="106"/>
      <c r="T56" s="106"/>
      <c r="U56" s="106"/>
      <c r="V56" s="9" t="s">
        <v>243</v>
      </c>
      <c r="W56" s="8" t="s">
        <v>244</v>
      </c>
      <c r="X56" s="13"/>
      <c r="Y56" s="30" t="s">
        <v>675</v>
      </c>
      <c r="Z56" s="30"/>
      <c r="AA56" s="30"/>
      <c r="AB56" s="30"/>
      <c r="AC56" s="30"/>
      <c r="AD56" s="34"/>
      <c r="AE56" s="34"/>
      <c r="AF56" s="34"/>
      <c r="AG56" s="102"/>
      <c r="AH56" s="102"/>
      <c r="AI56" s="102"/>
      <c r="AJ56" s="102"/>
      <c r="AK56" s="102"/>
      <c r="AL56" s="102"/>
      <c r="AM56" s="102"/>
      <c r="AN56" s="102"/>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c r="HC56" s="34"/>
      <c r="HD56" s="34"/>
      <c r="HE56" s="34"/>
      <c r="HF56" s="34"/>
    </row>
    <row r="57" spans="1:214" s="40" customFormat="1" ht="30" customHeight="1" x14ac:dyDescent="0.3">
      <c r="A57" s="27" t="str">
        <f t="shared" si="0"/>
        <v xml:space="preserve"> </v>
      </c>
      <c r="B57" s="27" t="str">
        <f t="shared" si="1"/>
        <v xml:space="preserve"> </v>
      </c>
      <c r="C57" s="27" t="str">
        <f t="shared" si="2"/>
        <v xml:space="preserve"> </v>
      </c>
      <c r="D57" s="27" t="str">
        <f t="shared" si="3"/>
        <v xml:space="preserve"> </v>
      </c>
      <c r="E57" s="27">
        <f t="shared" si="4"/>
        <v>1</v>
      </c>
      <c r="F57" s="37"/>
      <c r="G57" s="27"/>
      <c r="H57" s="27"/>
      <c r="I57" s="72">
        <v>49</v>
      </c>
      <c r="J57" s="2" t="s">
        <v>15</v>
      </c>
      <c r="K57" s="3" t="s">
        <v>245</v>
      </c>
      <c r="L57" s="3" t="s">
        <v>240</v>
      </c>
      <c r="M57" s="3" t="s">
        <v>195</v>
      </c>
      <c r="N57" s="8">
        <v>140000</v>
      </c>
      <c r="O57" s="3">
        <v>7</v>
      </c>
      <c r="P57" s="3">
        <v>7</v>
      </c>
      <c r="Q57" s="9" t="s">
        <v>246</v>
      </c>
      <c r="R57" s="107" t="s">
        <v>675</v>
      </c>
      <c r="S57" s="106"/>
      <c r="T57" s="106"/>
      <c r="U57" s="106"/>
      <c r="V57" s="3" t="s">
        <v>247</v>
      </c>
      <c r="W57" s="8" t="s">
        <v>248</v>
      </c>
      <c r="X57" s="19">
        <v>1689057992</v>
      </c>
      <c r="Y57" s="30" t="s">
        <v>675</v>
      </c>
      <c r="Z57" s="30"/>
      <c r="AA57" s="30"/>
      <c r="AB57" s="30"/>
      <c r="AC57" s="30"/>
      <c r="AD57" s="34"/>
      <c r="AE57" s="34"/>
      <c r="AF57" s="34"/>
      <c r="AG57" s="102"/>
      <c r="AH57" s="102"/>
      <c r="AI57" s="102"/>
      <c r="AJ57" s="102"/>
      <c r="AK57" s="102"/>
      <c r="AL57" s="102"/>
      <c r="AM57" s="102"/>
      <c r="AN57" s="102"/>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row>
    <row r="58" spans="1:214" s="40" customFormat="1" ht="30" customHeight="1" x14ac:dyDescent="0.3">
      <c r="A58" s="27" t="str">
        <f t="shared" si="0"/>
        <v xml:space="preserve"> </v>
      </c>
      <c r="B58" s="27" t="str">
        <f t="shared" si="1"/>
        <v xml:space="preserve"> </v>
      </c>
      <c r="C58" s="27" t="str">
        <f t="shared" si="2"/>
        <v xml:space="preserve"> </v>
      </c>
      <c r="D58" s="27" t="str">
        <f t="shared" si="3"/>
        <v xml:space="preserve"> </v>
      </c>
      <c r="E58" s="27">
        <f t="shared" si="4"/>
        <v>1</v>
      </c>
      <c r="F58" s="37"/>
      <c r="G58" s="27"/>
      <c r="H58" s="27"/>
      <c r="I58" s="72">
        <v>50</v>
      </c>
      <c r="J58" s="2" t="s">
        <v>15</v>
      </c>
      <c r="K58" s="3" t="s">
        <v>249</v>
      </c>
      <c r="L58" s="3" t="s">
        <v>240</v>
      </c>
      <c r="M58" s="3" t="s">
        <v>195</v>
      </c>
      <c r="N58" s="8">
        <v>1000000</v>
      </c>
      <c r="O58" s="3">
        <v>11</v>
      </c>
      <c r="P58" s="3">
        <v>11</v>
      </c>
      <c r="Q58" s="14" t="s">
        <v>250</v>
      </c>
      <c r="R58" s="107" t="s">
        <v>675</v>
      </c>
      <c r="S58" s="107"/>
      <c r="T58" s="107"/>
      <c r="U58" s="107"/>
      <c r="V58" s="3">
        <v>2016</v>
      </c>
      <c r="W58" s="8" t="s">
        <v>251</v>
      </c>
      <c r="X58" s="19"/>
      <c r="Y58" s="30" t="s">
        <v>675</v>
      </c>
      <c r="Z58" s="30"/>
      <c r="AA58" s="30"/>
      <c r="AB58" s="30" t="s">
        <v>675</v>
      </c>
      <c r="AC58" s="30"/>
      <c r="AD58" s="34"/>
      <c r="AE58" s="34"/>
      <c r="AF58" s="34"/>
      <c r="AG58" s="102"/>
      <c r="AH58" s="102"/>
      <c r="AI58" s="102"/>
      <c r="AJ58" s="102"/>
      <c r="AK58" s="102"/>
      <c r="AL58" s="102"/>
      <c r="AM58" s="102"/>
      <c r="AN58" s="102"/>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row>
    <row r="59" spans="1:214" s="40" customFormat="1" ht="30" customHeight="1" x14ac:dyDescent="0.3">
      <c r="A59" s="27" t="str">
        <f t="shared" si="0"/>
        <v xml:space="preserve"> </v>
      </c>
      <c r="B59" s="27" t="str">
        <f t="shared" si="1"/>
        <v xml:space="preserve"> </v>
      </c>
      <c r="C59" s="27" t="str">
        <f t="shared" si="2"/>
        <v xml:space="preserve"> </v>
      </c>
      <c r="D59" s="27" t="str">
        <f t="shared" si="3"/>
        <v xml:space="preserve"> </v>
      </c>
      <c r="E59" s="27">
        <f t="shared" si="4"/>
        <v>1</v>
      </c>
      <c r="F59" s="37"/>
      <c r="G59" s="27"/>
      <c r="H59" s="27"/>
      <c r="I59" s="72">
        <v>51</v>
      </c>
      <c r="J59" s="2" t="s">
        <v>15</v>
      </c>
      <c r="K59" s="3" t="s">
        <v>252</v>
      </c>
      <c r="L59" s="3" t="s">
        <v>253</v>
      </c>
      <c r="M59" s="3" t="s">
        <v>195</v>
      </c>
      <c r="N59" s="8">
        <v>600000</v>
      </c>
      <c r="O59" s="8">
        <v>11</v>
      </c>
      <c r="P59" s="8">
        <v>21</v>
      </c>
      <c r="Q59" s="9" t="s">
        <v>254</v>
      </c>
      <c r="R59" s="106"/>
      <c r="S59" s="107" t="s">
        <v>675</v>
      </c>
      <c r="T59" s="106"/>
      <c r="U59" s="106"/>
      <c r="V59" s="11" t="s">
        <v>255</v>
      </c>
      <c r="W59" s="3" t="s">
        <v>256</v>
      </c>
      <c r="X59" s="11" t="s">
        <v>257</v>
      </c>
      <c r="Y59" s="30"/>
      <c r="Z59" s="30"/>
      <c r="AA59" s="30"/>
      <c r="AB59" s="30"/>
      <c r="AC59" s="30"/>
      <c r="AD59" s="34"/>
      <c r="AE59" s="34"/>
      <c r="AF59" s="34"/>
      <c r="AG59" s="102"/>
      <c r="AH59" s="102"/>
      <c r="AI59" s="102"/>
      <c r="AJ59" s="102"/>
      <c r="AK59" s="102"/>
      <c r="AL59" s="102"/>
      <c r="AM59" s="102"/>
      <c r="AN59" s="102"/>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c r="HC59" s="34"/>
      <c r="HD59" s="34"/>
      <c r="HE59" s="34"/>
      <c r="HF59" s="34"/>
    </row>
    <row r="60" spans="1:214" s="40" customFormat="1" ht="30" customHeight="1" x14ac:dyDescent="0.3">
      <c r="A60" s="27" t="str">
        <f t="shared" si="0"/>
        <v xml:space="preserve"> </v>
      </c>
      <c r="B60" s="27" t="str">
        <f t="shared" si="1"/>
        <v xml:space="preserve"> </v>
      </c>
      <c r="C60" s="27" t="str">
        <f t="shared" si="2"/>
        <v xml:space="preserve"> </v>
      </c>
      <c r="D60" s="27">
        <f t="shared" si="3"/>
        <v>1</v>
      </c>
      <c r="E60" s="27" t="str">
        <f t="shared" si="4"/>
        <v xml:space="preserve"> </v>
      </c>
      <c r="F60" s="37"/>
      <c r="G60" s="27"/>
      <c r="H60" s="27"/>
      <c r="I60" s="72">
        <v>52</v>
      </c>
      <c r="J60" s="2" t="s">
        <v>14</v>
      </c>
      <c r="K60" s="3" t="s">
        <v>258</v>
      </c>
      <c r="L60" s="3" t="s">
        <v>253</v>
      </c>
      <c r="M60" s="3" t="s">
        <v>195</v>
      </c>
      <c r="N60" s="4">
        <v>4000000</v>
      </c>
      <c r="O60" s="2">
        <v>10</v>
      </c>
      <c r="P60" s="2">
        <v>48</v>
      </c>
      <c r="Q60" s="6"/>
      <c r="R60" s="109"/>
      <c r="S60" s="109"/>
      <c r="T60" s="109"/>
      <c r="U60" s="109"/>
      <c r="V60" s="17" t="s">
        <v>259</v>
      </c>
      <c r="W60" s="2" t="s">
        <v>260</v>
      </c>
      <c r="X60" s="2">
        <v>849280</v>
      </c>
      <c r="AD60" s="34"/>
      <c r="AE60" s="34"/>
      <c r="AF60" s="34"/>
      <c r="AG60" s="102"/>
      <c r="AH60" s="102"/>
      <c r="AI60" s="102"/>
      <c r="AJ60" s="102"/>
      <c r="AK60" s="102"/>
      <c r="AL60" s="102"/>
      <c r="AM60" s="102"/>
      <c r="AN60" s="102"/>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row>
    <row r="61" spans="1:214" s="40" customFormat="1" ht="30" customHeight="1" x14ac:dyDescent="0.3">
      <c r="A61" s="27" t="str">
        <f t="shared" si="0"/>
        <v xml:space="preserve"> </v>
      </c>
      <c r="B61" s="27" t="str">
        <f t="shared" si="1"/>
        <v xml:space="preserve"> </v>
      </c>
      <c r="C61" s="27" t="str">
        <f t="shared" si="2"/>
        <v xml:space="preserve"> </v>
      </c>
      <c r="D61" s="27">
        <f t="shared" si="3"/>
        <v>1</v>
      </c>
      <c r="E61" s="27" t="str">
        <f t="shared" si="4"/>
        <v xml:space="preserve"> </v>
      </c>
      <c r="F61" s="37"/>
      <c r="G61" s="27"/>
      <c r="H61" s="27"/>
      <c r="I61" s="72">
        <v>53</v>
      </c>
      <c r="J61" s="2" t="s">
        <v>14</v>
      </c>
      <c r="K61" s="3" t="s">
        <v>261</v>
      </c>
      <c r="L61" s="3" t="s">
        <v>253</v>
      </c>
      <c r="M61" s="3" t="s">
        <v>195</v>
      </c>
      <c r="N61" s="4">
        <v>500000</v>
      </c>
      <c r="O61" s="2">
        <v>8</v>
      </c>
      <c r="P61" s="2">
        <v>50</v>
      </c>
      <c r="Q61" s="5"/>
      <c r="R61" s="108"/>
      <c r="S61" s="108"/>
      <c r="T61" s="108"/>
      <c r="U61" s="108"/>
      <c r="V61" s="17" t="s">
        <v>262</v>
      </c>
      <c r="W61" s="2" t="s">
        <v>263</v>
      </c>
      <c r="X61" s="2" t="s">
        <v>264</v>
      </c>
      <c r="AD61" s="34"/>
      <c r="AE61" s="34"/>
      <c r="AF61" s="34"/>
      <c r="AG61" s="102"/>
      <c r="AH61" s="102"/>
      <c r="AI61" s="102"/>
      <c r="AJ61" s="102"/>
      <c r="AK61" s="102"/>
      <c r="AL61" s="102"/>
      <c r="AM61" s="102"/>
      <c r="AN61" s="102"/>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row>
    <row r="62" spans="1:214" s="40" customFormat="1" ht="30" customHeight="1" x14ac:dyDescent="0.3">
      <c r="A62" s="27" t="str">
        <f t="shared" si="0"/>
        <v xml:space="preserve"> </v>
      </c>
      <c r="B62" s="27" t="str">
        <f t="shared" si="1"/>
        <v xml:space="preserve"> </v>
      </c>
      <c r="C62" s="27" t="str">
        <f t="shared" si="2"/>
        <v xml:space="preserve"> </v>
      </c>
      <c r="D62" s="27" t="str">
        <f t="shared" si="3"/>
        <v xml:space="preserve"> </v>
      </c>
      <c r="E62" s="27">
        <f t="shared" si="4"/>
        <v>1</v>
      </c>
      <c r="F62" s="37"/>
      <c r="G62" s="27"/>
      <c r="H62" s="27"/>
      <c r="I62" s="72">
        <v>54</v>
      </c>
      <c r="J62" s="2" t="s">
        <v>15</v>
      </c>
      <c r="K62" s="3" t="s">
        <v>265</v>
      </c>
      <c r="L62" s="3" t="s">
        <v>266</v>
      </c>
      <c r="M62" s="3" t="s">
        <v>195</v>
      </c>
      <c r="N62" s="8">
        <v>200000</v>
      </c>
      <c r="O62" s="3">
        <v>15</v>
      </c>
      <c r="P62" s="3">
        <v>20</v>
      </c>
      <c r="Q62" s="18" t="s">
        <v>267</v>
      </c>
      <c r="R62" s="72" t="s">
        <v>675</v>
      </c>
      <c r="S62" s="72"/>
      <c r="T62" s="72"/>
      <c r="U62" s="72"/>
      <c r="V62" s="9" t="s">
        <v>268</v>
      </c>
      <c r="W62" s="3" t="s">
        <v>269</v>
      </c>
      <c r="X62" s="13" t="s">
        <v>270</v>
      </c>
      <c r="Y62" s="30" t="s">
        <v>675</v>
      </c>
      <c r="Z62" s="30"/>
      <c r="AA62" s="30"/>
      <c r="AB62" s="30"/>
      <c r="AC62" s="30"/>
      <c r="AD62" s="34"/>
      <c r="AE62" s="34"/>
      <c r="AF62" s="34"/>
      <c r="AG62" s="102"/>
      <c r="AH62" s="102"/>
      <c r="AI62" s="102"/>
      <c r="AJ62" s="102"/>
      <c r="AK62" s="102"/>
      <c r="AL62" s="102"/>
      <c r="AM62" s="102"/>
      <c r="AN62" s="102"/>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row>
    <row r="63" spans="1:214" s="40" customFormat="1" ht="30" customHeight="1" x14ac:dyDescent="0.3">
      <c r="A63" s="27" t="str">
        <f t="shared" si="0"/>
        <v xml:space="preserve"> </v>
      </c>
      <c r="B63" s="27" t="str">
        <f t="shared" si="1"/>
        <v xml:space="preserve"> </v>
      </c>
      <c r="C63" s="27" t="str">
        <f t="shared" si="2"/>
        <v xml:space="preserve"> </v>
      </c>
      <c r="D63" s="27">
        <f t="shared" si="3"/>
        <v>1</v>
      </c>
      <c r="E63" s="27" t="str">
        <f t="shared" si="4"/>
        <v xml:space="preserve"> </v>
      </c>
      <c r="F63" s="37"/>
      <c r="G63" s="27"/>
      <c r="H63" s="27"/>
      <c r="I63" s="72">
        <v>55</v>
      </c>
      <c r="J63" s="2" t="s">
        <v>14</v>
      </c>
      <c r="K63" s="3" t="s">
        <v>271</v>
      </c>
      <c r="L63" s="3" t="s">
        <v>266</v>
      </c>
      <c r="M63" s="3" t="s">
        <v>195</v>
      </c>
      <c r="N63" s="4">
        <v>2400000</v>
      </c>
      <c r="O63" s="2">
        <v>15</v>
      </c>
      <c r="P63" s="2">
        <v>19</v>
      </c>
      <c r="Q63" s="6"/>
      <c r="R63" s="109"/>
      <c r="S63" s="109"/>
      <c r="T63" s="109"/>
      <c r="U63" s="109"/>
      <c r="V63" s="17" t="s">
        <v>272</v>
      </c>
      <c r="W63" s="2" t="s">
        <v>273</v>
      </c>
      <c r="X63" s="7" t="s">
        <v>274</v>
      </c>
      <c r="AD63" s="34"/>
      <c r="AE63" s="34"/>
      <c r="AF63" s="34"/>
      <c r="AG63" s="102"/>
      <c r="AH63" s="102"/>
      <c r="AI63" s="102"/>
      <c r="AJ63" s="102"/>
      <c r="AK63" s="102"/>
      <c r="AL63" s="102"/>
      <c r="AM63" s="102"/>
      <c r="AN63" s="102"/>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row>
    <row r="64" spans="1:214" s="76" customFormat="1" ht="30" customHeight="1" x14ac:dyDescent="0.3">
      <c r="A64" s="72" t="str">
        <f t="shared" si="0"/>
        <v xml:space="preserve"> </v>
      </c>
      <c r="B64" s="72" t="str">
        <f t="shared" si="1"/>
        <v xml:space="preserve"> </v>
      </c>
      <c r="C64" s="72" t="str">
        <f t="shared" si="2"/>
        <v xml:space="preserve"> </v>
      </c>
      <c r="D64" s="72" t="str">
        <f t="shared" si="3"/>
        <v xml:space="preserve"> </v>
      </c>
      <c r="E64" s="72">
        <f t="shared" si="4"/>
        <v>1</v>
      </c>
      <c r="F64" s="73"/>
      <c r="G64" s="72"/>
      <c r="H64" s="72"/>
      <c r="I64" s="72">
        <v>56</v>
      </c>
      <c r="J64" s="3" t="s">
        <v>15</v>
      </c>
      <c r="K64" s="3" t="s">
        <v>275</v>
      </c>
      <c r="L64" s="3" t="s">
        <v>276</v>
      </c>
      <c r="M64" s="3" t="s">
        <v>195</v>
      </c>
      <c r="N64" s="8">
        <v>200000</v>
      </c>
      <c r="O64" s="3">
        <v>20</v>
      </c>
      <c r="P64" s="3">
        <v>40</v>
      </c>
      <c r="Q64" s="18" t="s">
        <v>267</v>
      </c>
      <c r="R64" s="72" t="s">
        <v>675</v>
      </c>
      <c r="S64" s="72"/>
      <c r="T64" s="72"/>
      <c r="U64" s="72"/>
      <c r="V64" s="9" t="s">
        <v>277</v>
      </c>
      <c r="W64" s="3" t="s">
        <v>278</v>
      </c>
      <c r="X64" s="8" t="s">
        <v>279</v>
      </c>
      <c r="Y64" s="74" t="s">
        <v>675</v>
      </c>
      <c r="Z64" s="74"/>
      <c r="AA64" s="74"/>
      <c r="AB64" s="74"/>
      <c r="AC64" s="74"/>
      <c r="AD64" s="75"/>
      <c r="AE64" s="75"/>
      <c r="AF64" s="75"/>
      <c r="AG64" s="103"/>
      <c r="AH64" s="103"/>
      <c r="AI64" s="103"/>
      <c r="AJ64" s="103"/>
      <c r="AK64" s="103"/>
      <c r="AL64" s="103"/>
      <c r="AM64" s="103"/>
      <c r="AN64" s="103"/>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c r="FG64" s="75"/>
      <c r="FH64" s="75"/>
      <c r="FI64" s="75"/>
      <c r="FJ64" s="75"/>
      <c r="FK64" s="75"/>
      <c r="FL64" s="75"/>
      <c r="FM64" s="75"/>
      <c r="FN64" s="75"/>
      <c r="FO64" s="75"/>
      <c r="FP64" s="75"/>
      <c r="FQ64" s="75"/>
      <c r="FR64" s="75"/>
      <c r="FS64" s="75"/>
      <c r="FT64" s="75"/>
      <c r="FU64" s="75"/>
      <c r="FV64" s="75"/>
      <c r="FW64" s="75"/>
      <c r="FX64" s="75"/>
      <c r="FY64" s="75"/>
      <c r="FZ64" s="75"/>
      <c r="GA64" s="75"/>
      <c r="GB64" s="75"/>
      <c r="GC64" s="75"/>
      <c r="GD64" s="75"/>
      <c r="GE64" s="75"/>
      <c r="GF64" s="75"/>
      <c r="GG64" s="75"/>
      <c r="GH64" s="75"/>
      <c r="GI64" s="75"/>
      <c r="GJ64" s="75"/>
      <c r="GK64" s="75"/>
      <c r="GL64" s="75"/>
      <c r="GM64" s="75"/>
      <c r="GN64" s="75"/>
      <c r="GO64" s="75"/>
      <c r="GP64" s="75"/>
      <c r="GQ64" s="75"/>
      <c r="GR64" s="75"/>
      <c r="GS64" s="75"/>
      <c r="GT64" s="75"/>
      <c r="GU64" s="75"/>
      <c r="GV64" s="75"/>
      <c r="GW64" s="75"/>
      <c r="GX64" s="75"/>
      <c r="GY64" s="75"/>
      <c r="GZ64" s="75"/>
      <c r="HA64" s="75"/>
      <c r="HB64" s="75"/>
      <c r="HC64" s="75"/>
      <c r="HD64" s="75"/>
      <c r="HE64" s="75"/>
      <c r="HF64" s="75"/>
    </row>
    <row r="65" spans="1:214" s="40" customFormat="1" ht="30" customHeight="1" x14ac:dyDescent="0.3">
      <c r="A65" s="27" t="str">
        <f t="shared" si="0"/>
        <v xml:space="preserve"> </v>
      </c>
      <c r="B65" s="27">
        <f t="shared" si="1"/>
        <v>1</v>
      </c>
      <c r="C65" s="27" t="str">
        <f t="shared" si="2"/>
        <v xml:space="preserve"> </v>
      </c>
      <c r="D65" s="27" t="str">
        <f t="shared" si="3"/>
        <v xml:space="preserve"> </v>
      </c>
      <c r="E65" s="27" t="str">
        <f t="shared" si="4"/>
        <v xml:space="preserve"> </v>
      </c>
      <c r="F65" s="37"/>
      <c r="G65" s="27"/>
      <c r="H65" s="27"/>
      <c r="I65" s="72">
        <v>57</v>
      </c>
      <c r="J65" s="3" t="s">
        <v>210</v>
      </c>
      <c r="K65" s="28" t="s">
        <v>280</v>
      </c>
      <c r="L65" s="28" t="s">
        <v>276</v>
      </c>
      <c r="M65" s="28" t="s">
        <v>195</v>
      </c>
      <c r="N65" s="8">
        <v>1000000</v>
      </c>
      <c r="O65" s="8">
        <v>7</v>
      </c>
      <c r="P65" s="8">
        <v>7</v>
      </c>
      <c r="Q65" s="15"/>
      <c r="R65" s="27"/>
      <c r="S65" s="27"/>
      <c r="T65" s="27"/>
      <c r="U65" s="27"/>
      <c r="V65" s="9">
        <v>42226</v>
      </c>
      <c r="W65" s="3" t="s">
        <v>281</v>
      </c>
      <c r="X65" s="11" t="s">
        <v>282</v>
      </c>
      <c r="AD65" s="34"/>
      <c r="AE65" s="34"/>
      <c r="AF65" s="34"/>
      <c r="AG65" s="102"/>
      <c r="AH65" s="102"/>
      <c r="AI65" s="102"/>
      <c r="AJ65" s="102"/>
      <c r="AK65" s="102"/>
      <c r="AL65" s="102"/>
      <c r="AM65" s="102"/>
      <c r="AN65" s="102"/>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row>
    <row r="66" spans="1:214" s="40" customFormat="1" ht="30" customHeight="1" x14ac:dyDescent="0.3">
      <c r="A66" s="27" t="str">
        <f t="shared" si="0"/>
        <v xml:space="preserve"> </v>
      </c>
      <c r="B66" s="27" t="str">
        <f t="shared" si="1"/>
        <v xml:space="preserve"> </v>
      </c>
      <c r="C66" s="27" t="str">
        <f t="shared" si="2"/>
        <v xml:space="preserve"> </v>
      </c>
      <c r="D66" s="27">
        <f t="shared" si="3"/>
        <v>1</v>
      </c>
      <c r="E66" s="27" t="str">
        <f t="shared" si="4"/>
        <v xml:space="preserve"> </v>
      </c>
      <c r="F66" s="37"/>
      <c r="G66" s="27"/>
      <c r="H66" s="27"/>
      <c r="I66" s="72">
        <v>58</v>
      </c>
      <c r="J66" s="2" t="s">
        <v>14</v>
      </c>
      <c r="K66" s="28" t="s">
        <v>283</v>
      </c>
      <c r="L66" s="28" t="s">
        <v>276</v>
      </c>
      <c r="M66" s="28" t="s">
        <v>195</v>
      </c>
      <c r="N66" s="4">
        <v>9750000</v>
      </c>
      <c r="O66" s="2">
        <v>10</v>
      </c>
      <c r="P66" s="2">
        <v>50</v>
      </c>
      <c r="Q66" s="6"/>
      <c r="R66" s="109"/>
      <c r="S66" s="109"/>
      <c r="T66" s="109"/>
      <c r="U66" s="109"/>
      <c r="V66" s="17" t="s">
        <v>284</v>
      </c>
      <c r="W66" s="2" t="s">
        <v>285</v>
      </c>
      <c r="X66" s="2">
        <v>946116</v>
      </c>
      <c r="AD66" s="34"/>
      <c r="AE66" s="34"/>
      <c r="AF66" s="34"/>
      <c r="AG66" s="102"/>
      <c r="AH66" s="102"/>
      <c r="AI66" s="102"/>
      <c r="AJ66" s="102"/>
      <c r="AK66" s="102"/>
      <c r="AL66" s="102"/>
      <c r="AM66" s="102"/>
      <c r="AN66" s="102"/>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row>
    <row r="67" spans="1:214" s="40" customFormat="1" ht="30" customHeight="1" x14ac:dyDescent="0.3">
      <c r="A67" s="27" t="str">
        <f t="shared" si="0"/>
        <v xml:space="preserve"> </v>
      </c>
      <c r="B67" s="27" t="str">
        <f t="shared" si="1"/>
        <v xml:space="preserve"> </v>
      </c>
      <c r="C67" s="27" t="str">
        <f t="shared" si="2"/>
        <v xml:space="preserve"> </v>
      </c>
      <c r="D67" s="27">
        <f t="shared" si="3"/>
        <v>1</v>
      </c>
      <c r="E67" s="27" t="str">
        <f t="shared" si="4"/>
        <v xml:space="preserve"> </v>
      </c>
      <c r="F67" s="37"/>
      <c r="G67" s="27"/>
      <c r="H67" s="27"/>
      <c r="I67" s="72">
        <v>59</v>
      </c>
      <c r="J67" s="2" t="s">
        <v>14</v>
      </c>
      <c r="K67" s="28" t="s">
        <v>286</v>
      </c>
      <c r="L67" s="28" t="s">
        <v>276</v>
      </c>
      <c r="M67" s="28" t="s">
        <v>195</v>
      </c>
      <c r="N67" s="8">
        <v>2000000</v>
      </c>
      <c r="O67" s="3">
        <v>9</v>
      </c>
      <c r="P67" s="3">
        <v>10</v>
      </c>
      <c r="Q67" s="18"/>
      <c r="R67" s="72"/>
      <c r="S67" s="72"/>
      <c r="T67" s="72"/>
      <c r="U67" s="72"/>
      <c r="V67" s="14">
        <v>38626</v>
      </c>
      <c r="W67" s="3" t="s">
        <v>287</v>
      </c>
      <c r="X67" s="11" t="s">
        <v>288</v>
      </c>
      <c r="AD67" s="34"/>
      <c r="AE67" s="34"/>
      <c r="AF67" s="34"/>
      <c r="AG67" s="102"/>
      <c r="AH67" s="102"/>
      <c r="AI67" s="102"/>
      <c r="AJ67" s="102"/>
      <c r="AK67" s="102"/>
      <c r="AL67" s="102"/>
      <c r="AM67" s="102"/>
      <c r="AN67" s="102"/>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row>
    <row r="68" spans="1:214" s="40" customFormat="1" ht="30" customHeight="1" x14ac:dyDescent="0.3">
      <c r="A68" s="27" t="str">
        <f t="shared" si="0"/>
        <v xml:space="preserve"> </v>
      </c>
      <c r="B68" s="27" t="str">
        <f t="shared" si="1"/>
        <v xml:space="preserve"> </v>
      </c>
      <c r="C68" s="27" t="str">
        <f t="shared" si="2"/>
        <v xml:space="preserve"> </v>
      </c>
      <c r="D68" s="27">
        <f t="shared" si="3"/>
        <v>1</v>
      </c>
      <c r="E68" s="27" t="str">
        <f t="shared" si="4"/>
        <v xml:space="preserve"> </v>
      </c>
      <c r="F68" s="37"/>
      <c r="G68" s="27"/>
      <c r="H68" s="27"/>
      <c r="I68" s="72">
        <v>60</v>
      </c>
      <c r="J68" s="2" t="s">
        <v>14</v>
      </c>
      <c r="K68" s="3" t="s">
        <v>289</v>
      </c>
      <c r="L68" s="3" t="s">
        <v>276</v>
      </c>
      <c r="M68" s="3" t="s">
        <v>195</v>
      </c>
      <c r="N68" s="8">
        <v>1000000</v>
      </c>
      <c r="O68" s="3">
        <v>7</v>
      </c>
      <c r="P68" s="3">
        <v>10</v>
      </c>
      <c r="Q68" s="3"/>
      <c r="R68" s="111"/>
      <c r="S68" s="111"/>
      <c r="T68" s="111"/>
      <c r="U68" s="111"/>
      <c r="V68" s="3">
        <v>10.2014</v>
      </c>
      <c r="W68" s="3" t="s">
        <v>290</v>
      </c>
      <c r="X68" s="3" t="s">
        <v>291</v>
      </c>
      <c r="AD68" s="34"/>
      <c r="AE68" s="34"/>
      <c r="AF68" s="34"/>
      <c r="AG68" s="102"/>
      <c r="AH68" s="102"/>
      <c r="AI68" s="102"/>
      <c r="AJ68" s="102"/>
      <c r="AK68" s="102"/>
      <c r="AL68" s="102"/>
      <c r="AM68" s="102"/>
      <c r="AN68" s="102"/>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row>
    <row r="69" spans="1:214" s="40" customFormat="1" ht="30" customHeight="1" x14ac:dyDescent="0.3">
      <c r="A69" s="27" t="str">
        <f t="shared" si="0"/>
        <v xml:space="preserve"> </v>
      </c>
      <c r="B69" s="27" t="str">
        <f t="shared" si="1"/>
        <v xml:space="preserve"> </v>
      </c>
      <c r="C69" s="27" t="str">
        <f t="shared" si="2"/>
        <v xml:space="preserve"> </v>
      </c>
      <c r="D69" s="27">
        <f t="shared" si="3"/>
        <v>1</v>
      </c>
      <c r="E69" s="27" t="str">
        <f t="shared" si="4"/>
        <v xml:space="preserve"> </v>
      </c>
      <c r="F69" s="37"/>
      <c r="G69" s="27"/>
      <c r="H69" s="27"/>
      <c r="I69" s="72">
        <v>61</v>
      </c>
      <c r="J69" s="2" t="s">
        <v>14</v>
      </c>
      <c r="K69" s="3" t="s">
        <v>292</v>
      </c>
      <c r="L69" s="3" t="s">
        <v>276</v>
      </c>
      <c r="M69" s="3" t="s">
        <v>195</v>
      </c>
      <c r="N69" s="8">
        <v>2000000</v>
      </c>
      <c r="O69" s="3">
        <v>7</v>
      </c>
      <c r="P69" s="3">
        <v>7</v>
      </c>
      <c r="Q69" s="18"/>
      <c r="R69" s="72"/>
      <c r="S69" s="72"/>
      <c r="T69" s="72"/>
      <c r="U69" s="72"/>
      <c r="V69" s="9" t="s">
        <v>41</v>
      </c>
      <c r="W69" s="8" t="s">
        <v>293</v>
      </c>
      <c r="X69" s="13"/>
      <c r="AD69" s="34"/>
      <c r="AE69" s="34"/>
      <c r="AF69" s="34"/>
      <c r="AG69" s="102"/>
      <c r="AH69" s="102"/>
      <c r="AI69" s="102"/>
      <c r="AJ69" s="102"/>
      <c r="AK69" s="102"/>
      <c r="AL69" s="102"/>
      <c r="AM69" s="102"/>
      <c r="AN69" s="102"/>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row>
    <row r="70" spans="1:214" s="40" customFormat="1" ht="30" customHeight="1" x14ac:dyDescent="0.3">
      <c r="A70" s="27" t="str">
        <f t="shared" si="0"/>
        <v xml:space="preserve"> </v>
      </c>
      <c r="B70" s="27" t="str">
        <f t="shared" si="1"/>
        <v xml:space="preserve"> </v>
      </c>
      <c r="C70" s="27" t="str">
        <f t="shared" si="2"/>
        <v xml:space="preserve"> </v>
      </c>
      <c r="D70" s="27" t="str">
        <f t="shared" si="3"/>
        <v xml:space="preserve"> </v>
      </c>
      <c r="E70" s="27">
        <f t="shared" si="4"/>
        <v>1</v>
      </c>
      <c r="F70" s="37"/>
      <c r="G70" s="27"/>
      <c r="H70" s="27"/>
      <c r="I70" s="72">
        <v>62</v>
      </c>
      <c r="J70" s="2" t="s">
        <v>15</v>
      </c>
      <c r="K70" s="3" t="s">
        <v>294</v>
      </c>
      <c r="L70" s="3" t="s">
        <v>295</v>
      </c>
      <c r="M70" s="3" t="s">
        <v>195</v>
      </c>
      <c r="N70" s="8">
        <v>200000</v>
      </c>
      <c r="O70" s="3">
        <v>8</v>
      </c>
      <c r="P70" s="3">
        <v>15</v>
      </c>
      <c r="Q70" s="18" t="s">
        <v>296</v>
      </c>
      <c r="R70" s="72" t="s">
        <v>675</v>
      </c>
      <c r="S70" s="72"/>
      <c r="T70" s="72"/>
      <c r="U70" s="72"/>
      <c r="V70" s="9" t="s">
        <v>277</v>
      </c>
      <c r="W70" s="3" t="s">
        <v>297</v>
      </c>
      <c r="X70" s="13"/>
      <c r="Y70" s="30"/>
      <c r="Z70" s="30"/>
      <c r="AA70" s="30"/>
      <c r="AB70" s="30"/>
      <c r="AC70" s="30"/>
      <c r="AD70" s="34"/>
      <c r="AE70" s="34"/>
      <c r="AF70" s="34"/>
      <c r="AG70" s="102"/>
      <c r="AH70" s="102"/>
      <c r="AI70" s="102"/>
      <c r="AJ70" s="102"/>
      <c r="AK70" s="102"/>
      <c r="AL70" s="102"/>
      <c r="AM70" s="102"/>
      <c r="AN70" s="102"/>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row>
    <row r="71" spans="1:214" s="40" customFormat="1" ht="30" customHeight="1" x14ac:dyDescent="0.3">
      <c r="A71" s="27" t="str">
        <f t="shared" si="0"/>
        <v xml:space="preserve"> </v>
      </c>
      <c r="B71" s="27" t="str">
        <f t="shared" si="1"/>
        <v xml:space="preserve"> </v>
      </c>
      <c r="C71" s="27" t="str">
        <f t="shared" si="2"/>
        <v xml:space="preserve"> </v>
      </c>
      <c r="D71" s="27" t="str">
        <f t="shared" si="3"/>
        <v xml:space="preserve"> </v>
      </c>
      <c r="E71" s="27">
        <f t="shared" si="4"/>
        <v>1</v>
      </c>
      <c r="F71" s="37"/>
      <c r="G71" s="27"/>
      <c r="H71" s="27"/>
      <c r="I71" s="72">
        <v>63</v>
      </c>
      <c r="J71" s="2" t="s">
        <v>15</v>
      </c>
      <c r="K71" s="3" t="s">
        <v>298</v>
      </c>
      <c r="L71" s="3" t="s">
        <v>295</v>
      </c>
      <c r="M71" s="3" t="s">
        <v>195</v>
      </c>
      <c r="N71" s="8">
        <v>200000</v>
      </c>
      <c r="O71" s="3">
        <v>15</v>
      </c>
      <c r="P71" s="3">
        <v>15</v>
      </c>
      <c r="Q71" s="14" t="s">
        <v>299</v>
      </c>
      <c r="R71" s="107" t="s">
        <v>675</v>
      </c>
      <c r="S71" s="107"/>
      <c r="T71" s="107"/>
      <c r="U71" s="107"/>
      <c r="V71" s="3">
        <v>2013</v>
      </c>
      <c r="W71" s="8" t="s">
        <v>300</v>
      </c>
      <c r="X71" s="19" t="s">
        <v>301</v>
      </c>
      <c r="Y71" s="30"/>
      <c r="Z71" s="30"/>
      <c r="AA71" s="30"/>
      <c r="AB71" s="30"/>
      <c r="AC71" s="30"/>
      <c r="AD71" s="34"/>
      <c r="AE71" s="34"/>
      <c r="AF71" s="34"/>
      <c r="AG71" s="102"/>
      <c r="AH71" s="102"/>
      <c r="AI71" s="102"/>
      <c r="AJ71" s="102"/>
      <c r="AK71" s="102"/>
      <c r="AL71" s="102"/>
      <c r="AM71" s="102"/>
      <c r="AN71" s="102"/>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c r="HC71" s="34"/>
      <c r="HD71" s="34"/>
      <c r="HE71" s="34"/>
      <c r="HF71" s="34"/>
    </row>
    <row r="72" spans="1:214" s="40" customFormat="1" ht="30" customHeight="1" x14ac:dyDescent="0.3">
      <c r="A72" s="27" t="str">
        <f t="shared" si="0"/>
        <v xml:space="preserve"> </v>
      </c>
      <c r="B72" s="27" t="str">
        <f t="shared" si="1"/>
        <v xml:space="preserve"> </v>
      </c>
      <c r="C72" s="27" t="str">
        <f t="shared" si="2"/>
        <v xml:space="preserve"> </v>
      </c>
      <c r="D72" s="27" t="str">
        <f t="shared" si="3"/>
        <v xml:space="preserve"> </v>
      </c>
      <c r="E72" s="27">
        <f t="shared" si="4"/>
        <v>1</v>
      </c>
      <c r="F72" s="37"/>
      <c r="G72" s="27"/>
      <c r="H72" s="27"/>
      <c r="I72" s="72">
        <v>64</v>
      </c>
      <c r="J72" s="2" t="s">
        <v>15</v>
      </c>
      <c r="K72" s="3" t="s">
        <v>302</v>
      </c>
      <c r="L72" s="3" t="s">
        <v>303</v>
      </c>
      <c r="M72" s="3" t="s">
        <v>195</v>
      </c>
      <c r="N72" s="8">
        <v>150000</v>
      </c>
      <c r="O72" s="3">
        <v>10</v>
      </c>
      <c r="P72" s="3">
        <v>10</v>
      </c>
      <c r="Q72" s="14" t="s">
        <v>304</v>
      </c>
      <c r="R72" s="107" t="s">
        <v>675</v>
      </c>
      <c r="S72" s="107"/>
      <c r="T72" s="107"/>
      <c r="U72" s="107"/>
      <c r="V72" s="18" t="s">
        <v>74</v>
      </c>
      <c r="W72" s="13" t="s">
        <v>305</v>
      </c>
      <c r="X72" s="13" t="s">
        <v>306</v>
      </c>
      <c r="Y72" s="30"/>
      <c r="Z72" s="30"/>
      <c r="AA72" s="30"/>
      <c r="AB72" s="30"/>
      <c r="AC72" s="30"/>
      <c r="AD72" s="34"/>
      <c r="AE72" s="34"/>
      <c r="AF72" s="34"/>
      <c r="AG72" s="102"/>
      <c r="AH72" s="102"/>
      <c r="AI72" s="102"/>
      <c r="AJ72" s="102"/>
      <c r="AK72" s="102"/>
      <c r="AL72" s="102"/>
      <c r="AM72" s="102"/>
      <c r="AN72" s="102"/>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c r="HC72" s="34"/>
      <c r="HD72" s="34"/>
      <c r="HE72" s="34"/>
      <c r="HF72" s="34"/>
    </row>
    <row r="73" spans="1:214" s="40" customFormat="1" ht="30" customHeight="1" x14ac:dyDescent="0.3">
      <c r="A73" s="27" t="str">
        <f t="shared" ref="A73:A131" si="5">IF(J73="Tiểu thủ công nghiệp",1," ")</f>
        <v xml:space="preserve"> </v>
      </c>
      <c r="B73" s="27" t="str">
        <f t="shared" si="1"/>
        <v xml:space="preserve"> </v>
      </c>
      <c r="C73" s="27" t="str">
        <f t="shared" si="2"/>
        <v xml:space="preserve"> </v>
      </c>
      <c r="D73" s="27">
        <f t="shared" si="3"/>
        <v>1</v>
      </c>
      <c r="E73" s="27" t="str">
        <f t="shared" si="4"/>
        <v xml:space="preserve"> </v>
      </c>
      <c r="F73" s="37"/>
      <c r="G73" s="27"/>
      <c r="H73" s="27"/>
      <c r="I73" s="72">
        <v>65</v>
      </c>
      <c r="J73" s="2" t="s">
        <v>14</v>
      </c>
      <c r="K73" s="3" t="s">
        <v>307</v>
      </c>
      <c r="L73" s="3" t="s">
        <v>303</v>
      </c>
      <c r="M73" s="3" t="s">
        <v>195</v>
      </c>
      <c r="N73" s="4">
        <v>600000</v>
      </c>
      <c r="O73" s="2">
        <v>8</v>
      </c>
      <c r="P73" s="2">
        <v>30</v>
      </c>
      <c r="Q73" s="5"/>
      <c r="R73" s="108"/>
      <c r="S73" s="108"/>
      <c r="T73" s="108"/>
      <c r="U73" s="108"/>
      <c r="V73" s="6" t="s">
        <v>308</v>
      </c>
      <c r="W73" s="2" t="s">
        <v>309</v>
      </c>
      <c r="X73" s="20" t="s">
        <v>310</v>
      </c>
      <c r="AD73" s="34"/>
      <c r="AE73" s="34"/>
      <c r="AF73" s="34"/>
      <c r="AG73" s="102"/>
      <c r="AH73" s="102"/>
      <c r="AI73" s="102"/>
      <c r="AJ73" s="102"/>
      <c r="AK73" s="102"/>
      <c r="AL73" s="102"/>
      <c r="AM73" s="102"/>
      <c r="AN73" s="102"/>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c r="HC73" s="34"/>
      <c r="HD73" s="34"/>
      <c r="HE73" s="34"/>
      <c r="HF73" s="34"/>
    </row>
    <row r="74" spans="1:214" s="40" customFormat="1" ht="30" customHeight="1" x14ac:dyDescent="0.3">
      <c r="A74" s="27" t="str">
        <f t="shared" si="5"/>
        <v xml:space="preserve"> </v>
      </c>
      <c r="B74" s="27" t="str">
        <f t="shared" ref="B74:B136" si="6">IF(J74="Thương mại dịch vụ",1," ")</f>
        <v xml:space="preserve"> </v>
      </c>
      <c r="C74" s="27" t="str">
        <f t="shared" ref="C74:C136" si="7">IF(J74="Giao thông vận tải",1," ")</f>
        <v xml:space="preserve"> </v>
      </c>
      <c r="D74" s="27" t="str">
        <f t="shared" ref="D74:D136" si="8">IF(J74="Xây dựng",1," ")</f>
        <v xml:space="preserve"> </v>
      </c>
      <c r="E74" s="27">
        <f t="shared" ref="E74:E136" si="9">IF(J74="Nông nghiệp",1," ")</f>
        <v>1</v>
      </c>
      <c r="F74" s="37"/>
      <c r="G74" s="27"/>
      <c r="H74" s="27"/>
      <c r="I74" s="72">
        <v>66</v>
      </c>
      <c r="J74" s="2" t="s">
        <v>15</v>
      </c>
      <c r="K74" s="3" t="s">
        <v>311</v>
      </c>
      <c r="L74" s="3" t="s">
        <v>312</v>
      </c>
      <c r="M74" s="3" t="s">
        <v>195</v>
      </c>
      <c r="N74" s="8">
        <v>304000</v>
      </c>
      <c r="O74" s="3">
        <v>14</v>
      </c>
      <c r="P74" s="3">
        <v>20</v>
      </c>
      <c r="Q74" s="9" t="s">
        <v>313</v>
      </c>
      <c r="R74" s="107" t="s">
        <v>675</v>
      </c>
      <c r="S74" s="106"/>
      <c r="T74" s="106"/>
      <c r="U74" s="106"/>
      <c r="V74" s="11" t="s">
        <v>314</v>
      </c>
      <c r="W74" s="8" t="s">
        <v>315</v>
      </c>
      <c r="X74" s="13"/>
      <c r="Y74" s="30"/>
      <c r="Z74" s="30"/>
      <c r="AA74" s="30"/>
      <c r="AB74" s="30"/>
      <c r="AC74" s="30"/>
      <c r="AD74" s="34"/>
      <c r="AE74" s="34"/>
      <c r="AF74" s="34"/>
      <c r="AG74" s="102"/>
      <c r="AH74" s="102"/>
      <c r="AI74" s="102"/>
      <c r="AJ74" s="102"/>
      <c r="AK74" s="102"/>
      <c r="AL74" s="102"/>
      <c r="AM74" s="102"/>
      <c r="AN74" s="102"/>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c r="HC74" s="34"/>
      <c r="HD74" s="34"/>
      <c r="HE74" s="34"/>
      <c r="HF74" s="34"/>
    </row>
    <row r="75" spans="1:214" s="40" customFormat="1" ht="30" customHeight="1" x14ac:dyDescent="0.3">
      <c r="A75" s="27" t="str">
        <f t="shared" si="5"/>
        <v xml:space="preserve"> </v>
      </c>
      <c r="B75" s="27" t="str">
        <f t="shared" si="6"/>
        <v xml:space="preserve"> </v>
      </c>
      <c r="C75" s="27" t="str">
        <f t="shared" si="7"/>
        <v xml:space="preserve"> </v>
      </c>
      <c r="D75" s="27">
        <f t="shared" si="8"/>
        <v>1</v>
      </c>
      <c r="E75" s="27" t="str">
        <f t="shared" si="9"/>
        <v xml:space="preserve"> </v>
      </c>
      <c r="F75" s="37"/>
      <c r="G75" s="27"/>
      <c r="H75" s="27"/>
      <c r="I75" s="72">
        <v>67</v>
      </c>
      <c r="J75" s="2" t="s">
        <v>14</v>
      </c>
      <c r="K75" s="3" t="s">
        <v>316</v>
      </c>
      <c r="L75" s="3" t="s">
        <v>312</v>
      </c>
      <c r="M75" s="3" t="s">
        <v>195</v>
      </c>
      <c r="N75" s="8">
        <v>1900000</v>
      </c>
      <c r="O75" s="3">
        <v>7</v>
      </c>
      <c r="P75" s="3">
        <v>20</v>
      </c>
      <c r="Q75" s="9"/>
      <c r="R75" s="106"/>
      <c r="S75" s="106"/>
      <c r="T75" s="106"/>
      <c r="U75" s="106"/>
      <c r="V75" s="10" t="s">
        <v>317</v>
      </c>
      <c r="W75" s="3" t="s">
        <v>318</v>
      </c>
      <c r="X75" s="11" t="s">
        <v>319</v>
      </c>
      <c r="AD75" s="34"/>
      <c r="AE75" s="34"/>
      <c r="AF75" s="34"/>
      <c r="AG75" s="102"/>
      <c r="AH75" s="102"/>
      <c r="AI75" s="102"/>
      <c r="AJ75" s="102"/>
      <c r="AK75" s="102"/>
      <c r="AL75" s="102"/>
      <c r="AM75" s="102"/>
      <c r="AN75" s="102"/>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c r="HC75" s="34"/>
      <c r="HD75" s="34"/>
      <c r="HE75" s="34"/>
      <c r="HF75" s="34"/>
    </row>
    <row r="76" spans="1:214" s="40" customFormat="1" ht="30" customHeight="1" x14ac:dyDescent="0.3">
      <c r="A76" s="27" t="str">
        <f t="shared" si="5"/>
        <v xml:space="preserve"> </v>
      </c>
      <c r="B76" s="27" t="str">
        <f t="shared" si="6"/>
        <v xml:space="preserve"> </v>
      </c>
      <c r="C76" s="27" t="str">
        <f t="shared" si="7"/>
        <v xml:space="preserve"> </v>
      </c>
      <c r="D76" s="27">
        <f t="shared" si="8"/>
        <v>1</v>
      </c>
      <c r="E76" s="27" t="str">
        <f t="shared" si="9"/>
        <v xml:space="preserve"> </v>
      </c>
      <c r="F76" s="37"/>
      <c r="G76" s="27"/>
      <c r="H76" s="27"/>
      <c r="I76" s="72">
        <v>68</v>
      </c>
      <c r="J76" s="2" t="s">
        <v>14</v>
      </c>
      <c r="K76" s="3" t="s">
        <v>320</v>
      </c>
      <c r="L76" s="3" t="s">
        <v>312</v>
      </c>
      <c r="M76" s="3" t="s">
        <v>195</v>
      </c>
      <c r="N76" s="8">
        <v>1500000</v>
      </c>
      <c r="O76" s="3">
        <v>9</v>
      </c>
      <c r="P76" s="3">
        <v>9</v>
      </c>
      <c r="Q76" s="18"/>
      <c r="R76" s="72"/>
      <c r="S76" s="72"/>
      <c r="T76" s="72"/>
      <c r="U76" s="72"/>
      <c r="V76" s="9" t="s">
        <v>109</v>
      </c>
      <c r="W76" s="8" t="s">
        <v>321</v>
      </c>
      <c r="X76" s="13" t="s">
        <v>322</v>
      </c>
      <c r="AD76" s="34"/>
      <c r="AE76" s="34"/>
      <c r="AF76" s="34"/>
      <c r="AG76" s="102"/>
      <c r="AH76" s="102"/>
      <c r="AI76" s="102"/>
      <c r="AJ76" s="102"/>
      <c r="AK76" s="102"/>
      <c r="AL76" s="102"/>
      <c r="AM76" s="102"/>
      <c r="AN76" s="102"/>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c r="HC76" s="34"/>
      <c r="HD76" s="34"/>
      <c r="HE76" s="34"/>
      <c r="HF76" s="34"/>
    </row>
    <row r="77" spans="1:214" s="40" customFormat="1" ht="30" customHeight="1" x14ac:dyDescent="0.3">
      <c r="A77" s="27" t="str">
        <f t="shared" si="5"/>
        <v xml:space="preserve"> </v>
      </c>
      <c r="B77" s="27" t="str">
        <f t="shared" si="6"/>
        <v xml:space="preserve"> </v>
      </c>
      <c r="C77" s="27" t="str">
        <f t="shared" si="7"/>
        <v xml:space="preserve"> </v>
      </c>
      <c r="D77" s="27">
        <f t="shared" si="8"/>
        <v>1</v>
      </c>
      <c r="E77" s="27" t="str">
        <f t="shared" si="9"/>
        <v xml:space="preserve"> </v>
      </c>
      <c r="F77" s="37"/>
      <c r="G77" s="27"/>
      <c r="H77" s="27"/>
      <c r="I77" s="72">
        <v>69</v>
      </c>
      <c r="J77" s="2" t="s">
        <v>14</v>
      </c>
      <c r="K77" s="3" t="s">
        <v>323</v>
      </c>
      <c r="L77" s="3" t="s">
        <v>324</v>
      </c>
      <c r="M77" s="3" t="s">
        <v>195</v>
      </c>
      <c r="N77" s="8">
        <v>2000000</v>
      </c>
      <c r="O77" s="3">
        <v>7</v>
      </c>
      <c r="P77" s="3">
        <v>7</v>
      </c>
      <c r="Q77" s="18"/>
      <c r="R77" s="72"/>
      <c r="S77" s="72"/>
      <c r="T77" s="72"/>
      <c r="U77" s="72"/>
      <c r="V77" s="9" t="s">
        <v>325</v>
      </c>
      <c r="W77" s="3" t="s">
        <v>326</v>
      </c>
      <c r="X77" s="11" t="s">
        <v>327</v>
      </c>
      <c r="AD77" s="34"/>
      <c r="AE77" s="34"/>
      <c r="AF77" s="34"/>
      <c r="AG77" s="102"/>
      <c r="AH77" s="102"/>
      <c r="AI77" s="102"/>
      <c r="AJ77" s="102"/>
      <c r="AK77" s="102"/>
      <c r="AL77" s="102"/>
      <c r="AM77" s="102"/>
      <c r="AN77" s="102"/>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c r="HC77" s="34"/>
      <c r="HD77" s="34"/>
      <c r="HE77" s="34"/>
      <c r="HF77" s="34"/>
    </row>
    <row r="78" spans="1:214" s="40" customFormat="1" ht="30" customHeight="1" x14ac:dyDescent="0.3">
      <c r="A78" s="27" t="str">
        <f t="shared" si="5"/>
        <v xml:space="preserve"> </v>
      </c>
      <c r="B78" s="27" t="str">
        <f t="shared" si="6"/>
        <v xml:space="preserve"> </v>
      </c>
      <c r="C78" s="27" t="str">
        <f t="shared" si="7"/>
        <v xml:space="preserve"> </v>
      </c>
      <c r="D78" s="27" t="str">
        <f t="shared" si="8"/>
        <v xml:space="preserve"> </v>
      </c>
      <c r="E78" s="27">
        <f t="shared" si="9"/>
        <v>1</v>
      </c>
      <c r="F78" s="37"/>
      <c r="G78" s="27"/>
      <c r="H78" s="27"/>
      <c r="I78" s="72">
        <v>70</v>
      </c>
      <c r="J78" s="2" t="s">
        <v>15</v>
      </c>
      <c r="K78" s="3" t="s">
        <v>328</v>
      </c>
      <c r="L78" s="3" t="s">
        <v>324</v>
      </c>
      <c r="M78" s="3" t="s">
        <v>195</v>
      </c>
      <c r="N78" s="8">
        <v>500000</v>
      </c>
      <c r="O78" s="3">
        <v>12</v>
      </c>
      <c r="P78" s="3">
        <v>12</v>
      </c>
      <c r="Q78" s="14" t="s">
        <v>329</v>
      </c>
      <c r="R78" s="107"/>
      <c r="S78" s="107"/>
      <c r="T78" s="107" t="s">
        <v>675</v>
      </c>
      <c r="U78" s="107"/>
      <c r="V78" s="3" t="s">
        <v>330</v>
      </c>
      <c r="W78" s="8" t="s">
        <v>331</v>
      </c>
      <c r="X78" s="19"/>
      <c r="Y78" s="30"/>
      <c r="Z78" s="30"/>
      <c r="AA78" s="30"/>
      <c r="AB78" s="30"/>
      <c r="AC78" s="30"/>
      <c r="AD78" s="34"/>
      <c r="AE78" s="34"/>
      <c r="AF78" s="34"/>
      <c r="AG78" s="102"/>
      <c r="AH78" s="102"/>
      <c r="AI78" s="102"/>
      <c r="AJ78" s="102"/>
      <c r="AK78" s="102"/>
      <c r="AL78" s="102"/>
      <c r="AM78" s="102"/>
      <c r="AN78" s="102"/>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c r="HC78" s="34"/>
      <c r="HD78" s="34"/>
      <c r="HE78" s="34"/>
      <c r="HF78" s="34"/>
    </row>
    <row r="79" spans="1:214" s="40" customFormat="1" ht="30" customHeight="1" x14ac:dyDescent="0.3">
      <c r="A79" s="27" t="str">
        <f t="shared" si="5"/>
        <v xml:space="preserve"> </v>
      </c>
      <c r="B79" s="27" t="str">
        <f t="shared" si="6"/>
        <v xml:space="preserve"> </v>
      </c>
      <c r="C79" s="27" t="str">
        <f t="shared" si="7"/>
        <v xml:space="preserve"> </v>
      </c>
      <c r="D79" s="27">
        <f t="shared" si="8"/>
        <v>1</v>
      </c>
      <c r="E79" s="27" t="str">
        <f t="shared" si="9"/>
        <v xml:space="preserve"> </v>
      </c>
      <c r="F79" s="37"/>
      <c r="G79" s="27"/>
      <c r="H79" s="27"/>
      <c r="I79" s="72">
        <v>71</v>
      </c>
      <c r="J79" s="3" t="s">
        <v>14</v>
      </c>
      <c r="K79" s="3" t="s">
        <v>332</v>
      </c>
      <c r="L79" s="3"/>
      <c r="M79" s="3" t="s">
        <v>195</v>
      </c>
      <c r="N79" s="8">
        <v>4000000</v>
      </c>
      <c r="O79" s="3">
        <v>8</v>
      </c>
      <c r="P79" s="3">
        <v>8</v>
      </c>
      <c r="Q79" s="9"/>
      <c r="R79" s="106"/>
      <c r="S79" s="106"/>
      <c r="T79" s="106"/>
      <c r="U79" s="106"/>
      <c r="V79" s="10" t="s">
        <v>333</v>
      </c>
      <c r="W79" s="3" t="s">
        <v>334</v>
      </c>
      <c r="X79" s="11" t="s">
        <v>335</v>
      </c>
      <c r="AD79" s="34"/>
      <c r="AE79" s="34"/>
      <c r="AF79" s="34"/>
      <c r="AG79" s="102"/>
      <c r="AH79" s="102"/>
      <c r="AI79" s="102"/>
      <c r="AJ79" s="102"/>
      <c r="AK79" s="102"/>
      <c r="AL79" s="102"/>
      <c r="AM79" s="102"/>
      <c r="AN79" s="102"/>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c r="HC79" s="34"/>
      <c r="HD79" s="34"/>
      <c r="HE79" s="34"/>
      <c r="HF79" s="34"/>
    </row>
    <row r="80" spans="1:214" s="40" customFormat="1" ht="30" customHeight="1" x14ac:dyDescent="0.3">
      <c r="A80" s="27" t="str">
        <f t="shared" si="5"/>
        <v xml:space="preserve"> </v>
      </c>
      <c r="B80" s="27" t="str">
        <f t="shared" si="6"/>
        <v xml:space="preserve"> </v>
      </c>
      <c r="C80" s="27" t="str">
        <f t="shared" si="7"/>
        <v xml:space="preserve"> </v>
      </c>
      <c r="D80" s="27" t="str">
        <f t="shared" si="8"/>
        <v xml:space="preserve"> </v>
      </c>
      <c r="E80" s="27">
        <f t="shared" si="9"/>
        <v>1</v>
      </c>
      <c r="F80" s="37"/>
      <c r="G80" s="27"/>
      <c r="H80" s="27"/>
      <c r="I80" s="72">
        <v>72</v>
      </c>
      <c r="J80" s="3" t="s">
        <v>15</v>
      </c>
      <c r="K80" s="3" t="s">
        <v>336</v>
      </c>
      <c r="L80" s="3" t="s">
        <v>337</v>
      </c>
      <c r="M80" s="3" t="s">
        <v>338</v>
      </c>
      <c r="N80" s="8">
        <v>100000</v>
      </c>
      <c r="O80" s="3">
        <v>24</v>
      </c>
      <c r="P80" s="3">
        <v>90</v>
      </c>
      <c r="Q80" s="9" t="s">
        <v>339</v>
      </c>
      <c r="R80" s="107" t="s">
        <v>675</v>
      </c>
      <c r="S80" s="106"/>
      <c r="T80" s="106"/>
      <c r="U80" s="106"/>
      <c r="V80" s="3" t="s">
        <v>340</v>
      </c>
      <c r="W80" s="8" t="s">
        <v>208</v>
      </c>
      <c r="X80" s="19" t="s">
        <v>341</v>
      </c>
      <c r="Y80" s="30" t="s">
        <v>675</v>
      </c>
      <c r="Z80" s="30"/>
      <c r="AA80" s="30"/>
      <c r="AB80" s="30"/>
      <c r="AC80" s="30" t="s">
        <v>675</v>
      </c>
      <c r="AD80" s="34"/>
      <c r="AE80" s="34"/>
      <c r="AF80" s="34"/>
      <c r="AG80" s="102"/>
      <c r="AH80" s="102"/>
      <c r="AI80" s="102"/>
      <c r="AJ80" s="102"/>
      <c r="AK80" s="102"/>
      <c r="AL80" s="102"/>
      <c r="AM80" s="102"/>
      <c r="AN80" s="102"/>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c r="HC80" s="34"/>
      <c r="HD80" s="34"/>
      <c r="HE80" s="34"/>
      <c r="HF80" s="34"/>
    </row>
    <row r="81" spans="1:214" s="40" customFormat="1" ht="30" customHeight="1" x14ac:dyDescent="0.3">
      <c r="A81" s="27" t="str">
        <f t="shared" si="5"/>
        <v xml:space="preserve"> </v>
      </c>
      <c r="B81" s="27" t="str">
        <f t="shared" si="6"/>
        <v xml:space="preserve"> </v>
      </c>
      <c r="C81" s="27" t="str">
        <f t="shared" si="7"/>
        <v xml:space="preserve"> </v>
      </c>
      <c r="D81" s="27" t="str">
        <f t="shared" si="8"/>
        <v xml:space="preserve"> </v>
      </c>
      <c r="E81" s="27">
        <f t="shared" si="9"/>
        <v>1</v>
      </c>
      <c r="F81" s="37"/>
      <c r="G81" s="27"/>
      <c r="H81" s="27"/>
      <c r="I81" s="72">
        <v>73</v>
      </c>
      <c r="J81" s="3" t="s">
        <v>15</v>
      </c>
      <c r="K81" s="3" t="s">
        <v>342</v>
      </c>
      <c r="L81" s="3" t="s">
        <v>343</v>
      </c>
      <c r="M81" s="3" t="s">
        <v>338</v>
      </c>
      <c r="N81" s="8">
        <v>100000</v>
      </c>
      <c r="O81" s="3">
        <v>12</v>
      </c>
      <c r="P81" s="3">
        <v>25</v>
      </c>
      <c r="Q81" s="9" t="s">
        <v>344</v>
      </c>
      <c r="R81" s="107" t="s">
        <v>675</v>
      </c>
      <c r="S81" s="106"/>
      <c r="T81" s="106"/>
      <c r="U81" s="106"/>
      <c r="V81" s="3" t="s">
        <v>345</v>
      </c>
      <c r="W81" s="8" t="s">
        <v>346</v>
      </c>
      <c r="X81" s="19" t="s">
        <v>347</v>
      </c>
      <c r="Y81" s="30"/>
      <c r="Z81" s="30"/>
      <c r="AA81" s="30"/>
      <c r="AB81" s="30"/>
      <c r="AC81" s="30"/>
      <c r="AD81" s="34"/>
      <c r="AE81" s="34"/>
      <c r="AF81" s="34"/>
      <c r="AG81" s="102"/>
      <c r="AH81" s="102"/>
      <c r="AI81" s="102"/>
      <c r="AJ81" s="102"/>
      <c r="AK81" s="102"/>
      <c r="AL81" s="102"/>
      <c r="AM81" s="102"/>
      <c r="AN81" s="102"/>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c r="HC81" s="34"/>
      <c r="HD81" s="34"/>
      <c r="HE81" s="34"/>
      <c r="HF81" s="34"/>
    </row>
    <row r="82" spans="1:214" s="40" customFormat="1" ht="30" customHeight="1" x14ac:dyDescent="0.3">
      <c r="A82" s="27" t="str">
        <f t="shared" si="5"/>
        <v xml:space="preserve"> </v>
      </c>
      <c r="B82" s="27" t="str">
        <f t="shared" si="6"/>
        <v xml:space="preserve"> </v>
      </c>
      <c r="C82" s="27" t="str">
        <f t="shared" si="7"/>
        <v xml:space="preserve"> </v>
      </c>
      <c r="D82" s="27" t="str">
        <f t="shared" si="8"/>
        <v xml:space="preserve"> </v>
      </c>
      <c r="E82" s="27">
        <f t="shared" si="9"/>
        <v>1</v>
      </c>
      <c r="F82" s="37"/>
      <c r="G82" s="27"/>
      <c r="H82" s="27"/>
      <c r="I82" s="72">
        <v>74</v>
      </c>
      <c r="J82" s="3" t="s">
        <v>15</v>
      </c>
      <c r="K82" s="3" t="s">
        <v>348</v>
      </c>
      <c r="L82" s="3" t="s">
        <v>343</v>
      </c>
      <c r="M82" s="3" t="s">
        <v>338</v>
      </c>
      <c r="N82" s="8">
        <v>94500</v>
      </c>
      <c r="O82" s="3">
        <v>27</v>
      </c>
      <c r="P82" s="3">
        <v>40</v>
      </c>
      <c r="Q82" s="9" t="s">
        <v>339</v>
      </c>
      <c r="R82" s="107" t="s">
        <v>675</v>
      </c>
      <c r="S82" s="106"/>
      <c r="T82" s="106"/>
      <c r="U82" s="106"/>
      <c r="V82" s="3" t="s">
        <v>349</v>
      </c>
      <c r="W82" s="8" t="s">
        <v>350</v>
      </c>
      <c r="X82" s="19" t="s">
        <v>351</v>
      </c>
      <c r="Y82" s="30"/>
      <c r="Z82" s="30"/>
      <c r="AA82" s="30"/>
      <c r="AB82" s="30"/>
      <c r="AC82" s="30"/>
      <c r="AD82" s="34"/>
      <c r="AE82" s="34"/>
      <c r="AF82" s="34"/>
      <c r="AG82" s="102"/>
      <c r="AH82" s="102"/>
      <c r="AI82" s="102"/>
      <c r="AJ82" s="102"/>
      <c r="AK82" s="102"/>
      <c r="AL82" s="102"/>
      <c r="AM82" s="102"/>
      <c r="AN82" s="102"/>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c r="HC82" s="34"/>
      <c r="HD82" s="34"/>
      <c r="HE82" s="34"/>
      <c r="HF82" s="34"/>
    </row>
    <row r="83" spans="1:214" s="40" customFormat="1" ht="30" customHeight="1" x14ac:dyDescent="0.3">
      <c r="A83" s="27" t="str">
        <f t="shared" si="5"/>
        <v xml:space="preserve"> </v>
      </c>
      <c r="B83" s="27" t="str">
        <f t="shared" si="6"/>
        <v xml:space="preserve"> </v>
      </c>
      <c r="C83" s="27" t="str">
        <f t="shared" si="7"/>
        <v xml:space="preserve"> </v>
      </c>
      <c r="D83" s="27" t="str">
        <f t="shared" si="8"/>
        <v xml:space="preserve"> </v>
      </c>
      <c r="E83" s="27">
        <f t="shared" si="9"/>
        <v>1</v>
      </c>
      <c r="F83" s="37"/>
      <c r="G83" s="27"/>
      <c r="H83" s="27"/>
      <c r="I83" s="72">
        <v>75</v>
      </c>
      <c r="J83" s="3" t="s">
        <v>15</v>
      </c>
      <c r="K83" s="3" t="s">
        <v>352</v>
      </c>
      <c r="L83" s="3" t="s">
        <v>353</v>
      </c>
      <c r="M83" s="3" t="s">
        <v>338</v>
      </c>
      <c r="N83" s="8">
        <v>300000</v>
      </c>
      <c r="O83" s="3">
        <v>7</v>
      </c>
      <c r="P83" s="3">
        <v>10</v>
      </c>
      <c r="Q83" s="9" t="s">
        <v>354</v>
      </c>
      <c r="R83" s="107" t="s">
        <v>675</v>
      </c>
      <c r="S83" s="106"/>
      <c r="T83" s="106"/>
      <c r="U83" s="106"/>
      <c r="V83" s="3">
        <v>2014</v>
      </c>
      <c r="W83" s="8" t="s">
        <v>355</v>
      </c>
      <c r="X83" s="19" t="s">
        <v>356</v>
      </c>
      <c r="Y83" s="30"/>
      <c r="Z83" s="30"/>
      <c r="AA83" s="30"/>
      <c r="AB83" s="30"/>
      <c r="AC83" s="30"/>
      <c r="AD83" s="34"/>
      <c r="AE83" s="34"/>
      <c r="AF83" s="34"/>
      <c r="AG83" s="102"/>
      <c r="AH83" s="102"/>
      <c r="AI83" s="102"/>
      <c r="AJ83" s="102"/>
      <c r="AK83" s="102"/>
      <c r="AL83" s="102"/>
      <c r="AM83" s="102"/>
      <c r="AN83" s="102"/>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c r="HC83" s="34"/>
      <c r="HD83" s="34"/>
      <c r="HE83" s="34"/>
      <c r="HF83" s="34"/>
    </row>
    <row r="84" spans="1:214" s="40" customFormat="1" ht="30" customHeight="1" x14ac:dyDescent="0.3">
      <c r="A84" s="27" t="str">
        <f t="shared" si="5"/>
        <v xml:space="preserve"> </v>
      </c>
      <c r="B84" s="27" t="str">
        <f t="shared" si="6"/>
        <v xml:space="preserve"> </v>
      </c>
      <c r="C84" s="27" t="str">
        <f t="shared" si="7"/>
        <v xml:space="preserve"> </v>
      </c>
      <c r="D84" s="27" t="str">
        <f t="shared" si="8"/>
        <v xml:space="preserve"> </v>
      </c>
      <c r="E84" s="27">
        <f t="shared" si="9"/>
        <v>1</v>
      </c>
      <c r="F84" s="37"/>
      <c r="G84" s="27"/>
      <c r="H84" s="27"/>
      <c r="I84" s="72">
        <v>76</v>
      </c>
      <c r="J84" s="3" t="s">
        <v>15</v>
      </c>
      <c r="K84" s="3" t="s">
        <v>357</v>
      </c>
      <c r="L84" s="3" t="s">
        <v>358</v>
      </c>
      <c r="M84" s="3" t="s">
        <v>338</v>
      </c>
      <c r="N84" s="8">
        <v>100000</v>
      </c>
      <c r="O84" s="3">
        <v>21</v>
      </c>
      <c r="P84" s="3">
        <v>24</v>
      </c>
      <c r="Q84" s="9" t="s">
        <v>359</v>
      </c>
      <c r="R84" s="107" t="s">
        <v>675</v>
      </c>
      <c r="S84" s="106"/>
      <c r="T84" s="106"/>
      <c r="U84" s="106"/>
      <c r="V84" s="3" t="s">
        <v>360</v>
      </c>
      <c r="W84" s="8" t="s">
        <v>361</v>
      </c>
      <c r="X84" s="19" t="s">
        <v>362</v>
      </c>
      <c r="Y84" s="30"/>
      <c r="Z84" s="30"/>
      <c r="AA84" s="30"/>
      <c r="AB84" s="30"/>
      <c r="AC84" s="30"/>
      <c r="AD84" s="34"/>
      <c r="AE84" s="34"/>
      <c r="AF84" s="34"/>
      <c r="AG84" s="102"/>
      <c r="AH84" s="102"/>
      <c r="AI84" s="102"/>
      <c r="AJ84" s="102"/>
      <c r="AK84" s="102"/>
      <c r="AL84" s="102"/>
      <c r="AM84" s="102"/>
      <c r="AN84" s="102"/>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c r="HC84" s="34"/>
      <c r="HD84" s="34"/>
      <c r="HE84" s="34"/>
      <c r="HF84" s="34"/>
    </row>
    <row r="85" spans="1:214" s="40" customFormat="1" ht="30" customHeight="1" x14ac:dyDescent="0.3">
      <c r="A85" s="27" t="str">
        <f t="shared" si="5"/>
        <v xml:space="preserve"> </v>
      </c>
      <c r="B85" s="27" t="str">
        <f t="shared" si="6"/>
        <v xml:space="preserve"> </v>
      </c>
      <c r="C85" s="27" t="str">
        <f t="shared" si="7"/>
        <v xml:space="preserve"> </v>
      </c>
      <c r="D85" s="27" t="str">
        <f t="shared" si="8"/>
        <v xml:space="preserve"> </v>
      </c>
      <c r="E85" s="27">
        <f t="shared" si="9"/>
        <v>1</v>
      </c>
      <c r="F85" s="37"/>
      <c r="G85" s="27"/>
      <c r="H85" s="27"/>
      <c r="I85" s="72">
        <v>77</v>
      </c>
      <c r="J85" s="3" t="s">
        <v>15</v>
      </c>
      <c r="K85" s="3" t="s">
        <v>363</v>
      </c>
      <c r="L85" s="3" t="s">
        <v>364</v>
      </c>
      <c r="M85" s="3" t="s">
        <v>338</v>
      </c>
      <c r="N85" s="8">
        <v>100000</v>
      </c>
      <c r="O85" s="3">
        <v>27</v>
      </c>
      <c r="P85" s="3">
        <v>15</v>
      </c>
      <c r="Q85" s="9" t="s">
        <v>365</v>
      </c>
      <c r="R85" s="107" t="s">
        <v>675</v>
      </c>
      <c r="S85" s="106"/>
      <c r="T85" s="106"/>
      <c r="U85" s="106"/>
      <c r="V85" s="3" t="s">
        <v>360</v>
      </c>
      <c r="W85" s="8" t="s">
        <v>366</v>
      </c>
      <c r="X85" s="19" t="s">
        <v>367</v>
      </c>
      <c r="Y85" s="30" t="s">
        <v>675</v>
      </c>
      <c r="Z85" s="30"/>
      <c r="AA85" s="30"/>
      <c r="AB85" s="30"/>
      <c r="AC85" s="30"/>
      <c r="AD85" s="34"/>
      <c r="AE85" s="34"/>
      <c r="AF85" s="34"/>
      <c r="AG85" s="102"/>
      <c r="AH85" s="102"/>
      <c r="AI85" s="102"/>
      <c r="AJ85" s="102"/>
      <c r="AK85" s="102"/>
      <c r="AL85" s="102"/>
      <c r="AM85" s="102"/>
      <c r="AN85" s="102"/>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c r="HC85" s="34"/>
      <c r="HD85" s="34"/>
      <c r="HE85" s="34"/>
      <c r="HF85" s="34"/>
    </row>
    <row r="86" spans="1:214" s="40" customFormat="1" ht="30" customHeight="1" x14ac:dyDescent="0.3">
      <c r="A86" s="27" t="str">
        <f t="shared" si="5"/>
        <v xml:space="preserve"> </v>
      </c>
      <c r="B86" s="27" t="str">
        <f t="shared" si="6"/>
        <v xml:space="preserve"> </v>
      </c>
      <c r="C86" s="27" t="str">
        <f t="shared" si="7"/>
        <v xml:space="preserve"> </v>
      </c>
      <c r="D86" s="27" t="str">
        <f t="shared" si="8"/>
        <v xml:space="preserve"> </v>
      </c>
      <c r="E86" s="27">
        <f t="shared" si="9"/>
        <v>1</v>
      </c>
      <c r="F86" s="37"/>
      <c r="G86" s="27"/>
      <c r="H86" s="27"/>
      <c r="I86" s="72">
        <v>78</v>
      </c>
      <c r="J86" s="3" t="s">
        <v>15</v>
      </c>
      <c r="K86" s="3" t="s">
        <v>368</v>
      </c>
      <c r="L86" s="3" t="s">
        <v>364</v>
      </c>
      <c r="M86" s="3" t="s">
        <v>338</v>
      </c>
      <c r="N86" s="8">
        <v>600000</v>
      </c>
      <c r="O86" s="3">
        <v>7</v>
      </c>
      <c r="P86" s="3">
        <v>15</v>
      </c>
      <c r="Q86" s="14" t="s">
        <v>369</v>
      </c>
      <c r="R86" s="107" t="s">
        <v>675</v>
      </c>
      <c r="S86" s="107"/>
      <c r="T86" s="107"/>
      <c r="U86" s="107"/>
      <c r="V86" s="3">
        <v>2016</v>
      </c>
      <c r="W86" s="8" t="s">
        <v>361</v>
      </c>
      <c r="X86" s="18"/>
      <c r="AD86" s="34"/>
      <c r="AE86" s="34"/>
      <c r="AF86" s="34"/>
      <c r="AG86" s="102"/>
      <c r="AH86" s="102"/>
      <c r="AI86" s="102"/>
      <c r="AJ86" s="102"/>
      <c r="AK86" s="102"/>
      <c r="AL86" s="102"/>
      <c r="AM86" s="102"/>
      <c r="AN86" s="102"/>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c r="HC86" s="34"/>
      <c r="HD86" s="34"/>
      <c r="HE86" s="34"/>
      <c r="HF86" s="34"/>
    </row>
    <row r="87" spans="1:214" s="40" customFormat="1" ht="30" customHeight="1" x14ac:dyDescent="0.3">
      <c r="A87" s="27" t="str">
        <f t="shared" si="5"/>
        <v xml:space="preserve"> </v>
      </c>
      <c r="B87" s="27" t="str">
        <f t="shared" si="6"/>
        <v xml:space="preserve"> </v>
      </c>
      <c r="C87" s="27" t="str">
        <f t="shared" si="7"/>
        <v xml:space="preserve"> </v>
      </c>
      <c r="D87" s="27" t="str">
        <f t="shared" si="8"/>
        <v xml:space="preserve"> </v>
      </c>
      <c r="E87" s="27">
        <f t="shared" si="9"/>
        <v>1</v>
      </c>
      <c r="F87" s="37"/>
      <c r="G87" s="27"/>
      <c r="H87" s="27"/>
      <c r="I87" s="72">
        <v>79</v>
      </c>
      <c r="J87" s="3" t="s">
        <v>15</v>
      </c>
      <c r="K87" s="3" t="s">
        <v>370</v>
      </c>
      <c r="L87" s="3" t="s">
        <v>371</v>
      </c>
      <c r="M87" s="3" t="s">
        <v>338</v>
      </c>
      <c r="N87" s="8">
        <v>200000</v>
      </c>
      <c r="O87" s="3">
        <v>11</v>
      </c>
      <c r="P87" s="3">
        <v>11</v>
      </c>
      <c r="Q87" s="9" t="s">
        <v>365</v>
      </c>
      <c r="R87" s="107" t="s">
        <v>675</v>
      </c>
      <c r="S87" s="106"/>
      <c r="T87" s="106"/>
      <c r="U87" s="106"/>
      <c r="V87" s="3" t="s">
        <v>360</v>
      </c>
      <c r="W87" s="8" t="s">
        <v>372</v>
      </c>
      <c r="X87" s="19" t="s">
        <v>373</v>
      </c>
      <c r="Y87" s="30" t="s">
        <v>675</v>
      </c>
      <c r="Z87" s="30"/>
      <c r="AA87" s="30"/>
      <c r="AB87" s="30"/>
      <c r="AC87" s="30"/>
      <c r="AD87" s="34"/>
      <c r="AE87" s="34"/>
      <c r="AF87" s="34"/>
      <c r="AG87" s="102"/>
      <c r="AH87" s="102"/>
      <c r="AI87" s="102"/>
      <c r="AJ87" s="102"/>
      <c r="AK87" s="102"/>
      <c r="AL87" s="102"/>
      <c r="AM87" s="102"/>
      <c r="AN87" s="102"/>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c r="HC87" s="34"/>
      <c r="HD87" s="34"/>
      <c r="HE87" s="34"/>
      <c r="HF87" s="34"/>
    </row>
    <row r="88" spans="1:214" s="40" customFormat="1" ht="30" customHeight="1" x14ac:dyDescent="0.3">
      <c r="A88" s="27" t="str">
        <f t="shared" si="5"/>
        <v xml:space="preserve"> </v>
      </c>
      <c r="B88" s="27" t="str">
        <f t="shared" si="6"/>
        <v xml:space="preserve"> </v>
      </c>
      <c r="C88" s="27" t="str">
        <f t="shared" si="7"/>
        <v xml:space="preserve"> </v>
      </c>
      <c r="D88" s="27">
        <f t="shared" si="8"/>
        <v>1</v>
      </c>
      <c r="E88" s="27" t="str">
        <f t="shared" si="9"/>
        <v xml:space="preserve"> </v>
      </c>
      <c r="F88" s="37"/>
      <c r="G88" s="27"/>
      <c r="H88" s="27"/>
      <c r="I88" s="72">
        <v>80</v>
      </c>
      <c r="J88" s="15" t="s">
        <v>14</v>
      </c>
      <c r="K88" s="3" t="s">
        <v>374</v>
      </c>
      <c r="L88" s="3" t="s">
        <v>371</v>
      </c>
      <c r="M88" s="3" t="s">
        <v>338</v>
      </c>
      <c r="N88" s="8">
        <v>600000</v>
      </c>
      <c r="O88" s="3">
        <v>23</v>
      </c>
      <c r="P88" s="3">
        <v>30</v>
      </c>
      <c r="Q88" s="14" t="s">
        <v>375</v>
      </c>
      <c r="R88" s="107"/>
      <c r="S88" s="107"/>
      <c r="T88" s="107"/>
      <c r="U88" s="107"/>
      <c r="V88" s="14">
        <v>42611</v>
      </c>
      <c r="W88" s="8" t="s">
        <v>376</v>
      </c>
      <c r="X88" s="18"/>
      <c r="AD88" s="34"/>
      <c r="AE88" s="34"/>
      <c r="AF88" s="34"/>
      <c r="AG88" s="102"/>
      <c r="AH88" s="102"/>
      <c r="AI88" s="102"/>
      <c r="AJ88" s="102"/>
      <c r="AK88" s="102"/>
      <c r="AL88" s="102"/>
      <c r="AM88" s="102"/>
      <c r="AN88" s="102"/>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c r="HC88" s="34"/>
      <c r="HD88" s="34"/>
      <c r="HE88" s="34"/>
      <c r="HF88" s="34"/>
    </row>
    <row r="89" spans="1:214" s="40" customFormat="1" ht="30" customHeight="1" x14ac:dyDescent="0.3">
      <c r="A89" s="27" t="str">
        <f t="shared" si="5"/>
        <v xml:space="preserve"> </v>
      </c>
      <c r="B89" s="27" t="str">
        <f t="shared" si="6"/>
        <v xml:space="preserve"> </v>
      </c>
      <c r="C89" s="27" t="str">
        <f t="shared" si="7"/>
        <v xml:space="preserve"> </v>
      </c>
      <c r="D89" s="27" t="str">
        <f t="shared" si="8"/>
        <v xml:space="preserve"> </v>
      </c>
      <c r="E89" s="27">
        <f t="shared" si="9"/>
        <v>1</v>
      </c>
      <c r="F89" s="37"/>
      <c r="G89" s="27"/>
      <c r="H89" s="27"/>
      <c r="I89" s="72">
        <v>81</v>
      </c>
      <c r="J89" s="3" t="s">
        <v>15</v>
      </c>
      <c r="K89" s="3" t="s">
        <v>377</v>
      </c>
      <c r="L89" s="3" t="s">
        <v>378</v>
      </c>
      <c r="M89" s="3" t="s">
        <v>338</v>
      </c>
      <c r="N89" s="8">
        <v>135000</v>
      </c>
      <c r="O89" s="3">
        <v>24</v>
      </c>
      <c r="P89" s="3">
        <v>30</v>
      </c>
      <c r="Q89" s="9" t="s">
        <v>365</v>
      </c>
      <c r="R89" s="107" t="s">
        <v>675</v>
      </c>
      <c r="S89" s="106"/>
      <c r="T89" s="106"/>
      <c r="U89" s="106"/>
      <c r="V89" s="3" t="s">
        <v>360</v>
      </c>
      <c r="W89" s="8" t="s">
        <v>379</v>
      </c>
      <c r="X89" s="19" t="s">
        <v>380</v>
      </c>
      <c r="Y89" s="30" t="s">
        <v>675</v>
      </c>
      <c r="Z89" s="30"/>
      <c r="AA89" s="30"/>
      <c r="AB89" s="30"/>
      <c r="AC89" s="30"/>
      <c r="AD89" s="34"/>
      <c r="AE89" s="34"/>
      <c r="AF89" s="34"/>
      <c r="AG89" s="102"/>
      <c r="AH89" s="102"/>
      <c r="AI89" s="102"/>
      <c r="AJ89" s="102"/>
      <c r="AK89" s="102"/>
      <c r="AL89" s="102"/>
      <c r="AM89" s="102"/>
      <c r="AN89" s="102"/>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c r="HC89" s="34"/>
      <c r="HD89" s="34"/>
      <c r="HE89" s="34"/>
      <c r="HF89" s="34"/>
    </row>
    <row r="90" spans="1:214" s="40" customFormat="1" ht="30" customHeight="1" x14ac:dyDescent="0.3">
      <c r="A90" s="27" t="str">
        <f t="shared" si="5"/>
        <v xml:space="preserve"> </v>
      </c>
      <c r="B90" s="27" t="str">
        <f t="shared" si="6"/>
        <v xml:space="preserve"> </v>
      </c>
      <c r="C90" s="27" t="str">
        <f t="shared" si="7"/>
        <v xml:space="preserve"> </v>
      </c>
      <c r="D90" s="27" t="str">
        <f t="shared" si="8"/>
        <v xml:space="preserve"> </v>
      </c>
      <c r="E90" s="27">
        <f t="shared" si="9"/>
        <v>1</v>
      </c>
      <c r="F90" s="37"/>
      <c r="G90" s="27"/>
      <c r="H90" s="27"/>
      <c r="I90" s="72">
        <v>82</v>
      </c>
      <c r="J90" s="3" t="s">
        <v>15</v>
      </c>
      <c r="K90" s="3" t="s">
        <v>381</v>
      </c>
      <c r="L90" s="3" t="s">
        <v>382</v>
      </c>
      <c r="M90" s="3" t="s">
        <v>338</v>
      </c>
      <c r="N90" s="8">
        <v>100000</v>
      </c>
      <c r="O90" s="3">
        <v>16</v>
      </c>
      <c r="P90" s="3">
        <v>20</v>
      </c>
      <c r="Q90" s="9" t="s">
        <v>365</v>
      </c>
      <c r="R90" s="107" t="s">
        <v>675</v>
      </c>
      <c r="S90" s="106"/>
      <c r="T90" s="106"/>
      <c r="U90" s="106"/>
      <c r="V90" s="3" t="s">
        <v>360</v>
      </c>
      <c r="W90" s="8" t="s">
        <v>383</v>
      </c>
      <c r="X90" s="19" t="s">
        <v>384</v>
      </c>
      <c r="Y90" s="30"/>
      <c r="Z90" s="30"/>
      <c r="AA90" s="30"/>
      <c r="AB90" s="30"/>
      <c r="AC90" s="30"/>
      <c r="AD90" s="34"/>
      <c r="AE90" s="34"/>
      <c r="AF90" s="34"/>
      <c r="AG90" s="102"/>
      <c r="AH90" s="102"/>
      <c r="AI90" s="102"/>
      <c r="AJ90" s="102"/>
      <c r="AK90" s="102"/>
      <c r="AL90" s="102"/>
      <c r="AM90" s="102"/>
      <c r="AN90" s="102"/>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c r="HC90" s="34"/>
      <c r="HD90" s="34"/>
      <c r="HE90" s="34"/>
      <c r="HF90" s="34"/>
    </row>
    <row r="91" spans="1:214" s="40" customFormat="1" ht="30" customHeight="1" x14ac:dyDescent="0.3">
      <c r="A91" s="27" t="str">
        <f t="shared" si="5"/>
        <v xml:space="preserve"> </v>
      </c>
      <c r="B91" s="27" t="str">
        <f t="shared" si="6"/>
        <v xml:space="preserve"> </v>
      </c>
      <c r="C91" s="27" t="str">
        <f t="shared" si="7"/>
        <v xml:space="preserve"> </v>
      </c>
      <c r="D91" s="27" t="str">
        <f t="shared" si="8"/>
        <v xml:space="preserve"> </v>
      </c>
      <c r="E91" s="27">
        <f t="shared" si="9"/>
        <v>1</v>
      </c>
      <c r="F91" s="37"/>
      <c r="G91" s="27"/>
      <c r="H91" s="27"/>
      <c r="I91" s="72">
        <v>83</v>
      </c>
      <c r="J91" s="3" t="s">
        <v>15</v>
      </c>
      <c r="K91" s="3" t="s">
        <v>385</v>
      </c>
      <c r="L91" s="3" t="s">
        <v>386</v>
      </c>
      <c r="M91" s="3" t="s">
        <v>338</v>
      </c>
      <c r="N91" s="8">
        <v>100000</v>
      </c>
      <c r="O91" s="3">
        <v>20</v>
      </c>
      <c r="P91" s="3">
        <v>25</v>
      </c>
      <c r="Q91" s="9" t="s">
        <v>365</v>
      </c>
      <c r="R91" s="107" t="s">
        <v>675</v>
      </c>
      <c r="S91" s="106"/>
      <c r="T91" s="106"/>
      <c r="U91" s="106"/>
      <c r="V91" s="3" t="s">
        <v>360</v>
      </c>
      <c r="W91" s="8" t="s">
        <v>387</v>
      </c>
      <c r="X91" s="19" t="s">
        <v>388</v>
      </c>
      <c r="Y91" s="30"/>
      <c r="Z91" s="30"/>
      <c r="AA91" s="30"/>
      <c r="AB91" s="30"/>
      <c r="AC91" s="30"/>
      <c r="AD91" s="34"/>
      <c r="AE91" s="34"/>
      <c r="AF91" s="34"/>
      <c r="AG91" s="102"/>
      <c r="AH91" s="102"/>
      <c r="AI91" s="102"/>
      <c r="AJ91" s="102"/>
      <c r="AK91" s="102"/>
      <c r="AL91" s="102"/>
      <c r="AM91" s="102"/>
      <c r="AN91" s="102"/>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c r="HC91" s="34"/>
      <c r="HD91" s="34"/>
      <c r="HE91" s="34"/>
      <c r="HF91" s="34"/>
    </row>
    <row r="92" spans="1:214" s="40" customFormat="1" ht="30" customHeight="1" x14ac:dyDescent="0.3">
      <c r="A92" s="27" t="str">
        <f t="shared" si="5"/>
        <v xml:space="preserve"> </v>
      </c>
      <c r="B92" s="27" t="str">
        <f t="shared" si="6"/>
        <v xml:space="preserve"> </v>
      </c>
      <c r="C92" s="27" t="str">
        <f t="shared" si="7"/>
        <v xml:space="preserve"> </v>
      </c>
      <c r="D92" s="27" t="str">
        <f t="shared" si="8"/>
        <v xml:space="preserve"> </v>
      </c>
      <c r="E92" s="27">
        <f t="shared" si="9"/>
        <v>1</v>
      </c>
      <c r="F92" s="37"/>
      <c r="G92" s="27"/>
      <c r="H92" s="27"/>
      <c r="I92" s="72">
        <v>84</v>
      </c>
      <c r="J92" s="3" t="s">
        <v>15</v>
      </c>
      <c r="K92" s="3" t="s">
        <v>389</v>
      </c>
      <c r="L92" s="3" t="s">
        <v>386</v>
      </c>
      <c r="M92" s="3" t="s">
        <v>338</v>
      </c>
      <c r="N92" s="8">
        <v>100000</v>
      </c>
      <c r="O92" s="3">
        <v>23</v>
      </c>
      <c r="P92" s="3">
        <v>23</v>
      </c>
      <c r="Q92" s="14" t="s">
        <v>390</v>
      </c>
      <c r="R92" s="107" t="s">
        <v>675</v>
      </c>
      <c r="S92" s="107"/>
      <c r="T92" s="107"/>
      <c r="U92" s="107"/>
      <c r="V92" s="10" t="s">
        <v>391</v>
      </c>
      <c r="W92" s="8" t="s">
        <v>392</v>
      </c>
      <c r="X92" s="21" t="s">
        <v>393</v>
      </c>
      <c r="Y92" s="30"/>
      <c r="Z92" s="30"/>
      <c r="AA92" s="30"/>
      <c r="AB92" s="30"/>
      <c r="AC92" s="30"/>
      <c r="AD92" s="34"/>
      <c r="AE92" s="34"/>
      <c r="AF92" s="34"/>
      <c r="AG92" s="102"/>
      <c r="AH92" s="102"/>
      <c r="AI92" s="102"/>
      <c r="AJ92" s="102"/>
      <c r="AK92" s="102"/>
      <c r="AL92" s="102"/>
      <c r="AM92" s="102"/>
      <c r="AN92" s="102"/>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c r="HC92" s="34"/>
      <c r="HD92" s="34"/>
      <c r="HE92" s="34"/>
      <c r="HF92" s="34"/>
    </row>
    <row r="93" spans="1:214" s="40" customFormat="1" ht="30" customHeight="1" x14ac:dyDescent="0.3">
      <c r="A93" s="27" t="str">
        <f t="shared" si="5"/>
        <v xml:space="preserve"> </v>
      </c>
      <c r="B93" s="27" t="str">
        <f t="shared" si="6"/>
        <v xml:space="preserve"> </v>
      </c>
      <c r="C93" s="27" t="str">
        <f t="shared" si="7"/>
        <v xml:space="preserve"> </v>
      </c>
      <c r="D93" s="27" t="str">
        <f t="shared" si="8"/>
        <v xml:space="preserve"> </v>
      </c>
      <c r="E93" s="27">
        <f t="shared" si="9"/>
        <v>1</v>
      </c>
      <c r="F93" s="37"/>
      <c r="G93" s="27"/>
      <c r="H93" s="27"/>
      <c r="I93" s="72">
        <v>85</v>
      </c>
      <c r="J93" s="3" t="s">
        <v>15</v>
      </c>
      <c r="K93" s="3" t="s">
        <v>394</v>
      </c>
      <c r="L93" s="3" t="s">
        <v>395</v>
      </c>
      <c r="M93" s="3" t="s">
        <v>338</v>
      </c>
      <c r="N93" s="8">
        <v>200000</v>
      </c>
      <c r="O93" s="3">
        <v>12</v>
      </c>
      <c r="P93" s="3">
        <v>20</v>
      </c>
      <c r="Q93" s="9" t="s">
        <v>396</v>
      </c>
      <c r="R93" s="107" t="s">
        <v>675</v>
      </c>
      <c r="S93" s="106"/>
      <c r="T93" s="106"/>
      <c r="U93" s="106"/>
      <c r="V93" s="3" t="s">
        <v>360</v>
      </c>
      <c r="W93" s="8" t="s">
        <v>397</v>
      </c>
      <c r="X93" s="19" t="s">
        <v>398</v>
      </c>
      <c r="Y93" s="30"/>
      <c r="Z93" s="30"/>
      <c r="AA93" s="30"/>
      <c r="AB93" s="30"/>
      <c r="AC93" s="30"/>
      <c r="AD93" s="34"/>
      <c r="AE93" s="34"/>
      <c r="AF93" s="34"/>
      <c r="AG93" s="102"/>
      <c r="AH93" s="102"/>
      <c r="AI93" s="102"/>
      <c r="AJ93" s="102"/>
      <c r="AK93" s="102"/>
      <c r="AL93" s="102"/>
      <c r="AM93" s="102"/>
      <c r="AN93" s="102"/>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c r="HC93" s="34"/>
      <c r="HD93" s="34"/>
      <c r="HE93" s="34"/>
      <c r="HF93" s="34"/>
    </row>
    <row r="94" spans="1:214" s="40" customFormat="1" ht="30" customHeight="1" x14ac:dyDescent="0.3">
      <c r="A94" s="27" t="str">
        <f t="shared" si="5"/>
        <v xml:space="preserve"> </v>
      </c>
      <c r="B94" s="27" t="str">
        <f t="shared" si="6"/>
        <v xml:space="preserve"> </v>
      </c>
      <c r="C94" s="27" t="str">
        <f t="shared" si="7"/>
        <v xml:space="preserve"> </v>
      </c>
      <c r="D94" s="27" t="str">
        <f t="shared" si="8"/>
        <v xml:space="preserve"> </v>
      </c>
      <c r="E94" s="27">
        <f t="shared" si="9"/>
        <v>1</v>
      </c>
      <c r="F94" s="37"/>
      <c r="G94" s="27"/>
      <c r="H94" s="27"/>
      <c r="I94" s="72">
        <v>86</v>
      </c>
      <c r="J94" s="3" t="s">
        <v>15</v>
      </c>
      <c r="K94" s="3" t="s">
        <v>399</v>
      </c>
      <c r="L94" s="3" t="s">
        <v>400</v>
      </c>
      <c r="M94" s="3" t="s">
        <v>338</v>
      </c>
      <c r="N94" s="8">
        <v>100000</v>
      </c>
      <c r="O94" s="3">
        <v>17</v>
      </c>
      <c r="P94" s="3">
        <v>20</v>
      </c>
      <c r="Q94" s="9" t="s">
        <v>401</v>
      </c>
      <c r="R94" s="107" t="s">
        <v>675</v>
      </c>
      <c r="S94" s="106"/>
      <c r="T94" s="106"/>
      <c r="U94" s="106"/>
      <c r="V94" s="3" t="s">
        <v>360</v>
      </c>
      <c r="W94" s="8" t="s">
        <v>402</v>
      </c>
      <c r="X94" s="19" t="s">
        <v>403</v>
      </c>
      <c r="Y94" s="30"/>
      <c r="Z94" s="30"/>
      <c r="AA94" s="30"/>
      <c r="AB94" s="30"/>
      <c r="AC94" s="30"/>
      <c r="AD94" s="34"/>
      <c r="AE94" s="34"/>
      <c r="AF94" s="34"/>
      <c r="AG94" s="102"/>
      <c r="AH94" s="102"/>
      <c r="AI94" s="102"/>
      <c r="AJ94" s="102"/>
      <c r="AK94" s="102"/>
      <c r="AL94" s="102"/>
      <c r="AM94" s="102"/>
      <c r="AN94" s="102"/>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c r="HC94" s="34"/>
      <c r="HD94" s="34"/>
      <c r="HE94" s="34"/>
      <c r="HF94" s="34"/>
    </row>
    <row r="95" spans="1:214" s="40" customFormat="1" ht="30" customHeight="1" x14ac:dyDescent="0.3">
      <c r="A95" s="27" t="str">
        <f t="shared" si="5"/>
        <v xml:space="preserve"> </v>
      </c>
      <c r="B95" s="27" t="str">
        <f t="shared" si="6"/>
        <v xml:space="preserve"> </v>
      </c>
      <c r="C95" s="27" t="str">
        <f t="shared" si="7"/>
        <v xml:space="preserve"> </v>
      </c>
      <c r="D95" s="27" t="str">
        <f t="shared" si="8"/>
        <v xml:space="preserve"> </v>
      </c>
      <c r="E95" s="27">
        <f t="shared" si="9"/>
        <v>1</v>
      </c>
      <c r="F95" s="37"/>
      <c r="G95" s="27"/>
      <c r="H95" s="27"/>
      <c r="I95" s="72">
        <v>87</v>
      </c>
      <c r="J95" s="3" t="s">
        <v>15</v>
      </c>
      <c r="K95" s="3" t="s">
        <v>404</v>
      </c>
      <c r="L95" s="3" t="s">
        <v>405</v>
      </c>
      <c r="M95" s="3" t="s">
        <v>338</v>
      </c>
      <c r="N95" s="8">
        <v>100000</v>
      </c>
      <c r="O95" s="3">
        <v>12</v>
      </c>
      <c r="P95" s="3">
        <v>18</v>
      </c>
      <c r="Q95" s="9" t="s">
        <v>406</v>
      </c>
      <c r="R95" s="106"/>
      <c r="S95" s="107" t="s">
        <v>675</v>
      </c>
      <c r="T95" s="106"/>
      <c r="U95" s="106"/>
      <c r="V95" s="3" t="s">
        <v>360</v>
      </c>
      <c r="W95" s="8" t="s">
        <v>407</v>
      </c>
      <c r="X95" s="19" t="s">
        <v>408</v>
      </c>
      <c r="Y95" s="30"/>
      <c r="Z95" s="30"/>
      <c r="AA95" s="30"/>
      <c r="AB95" s="30"/>
      <c r="AC95" s="30"/>
      <c r="AD95" s="34"/>
      <c r="AE95" s="34"/>
      <c r="AF95" s="34"/>
      <c r="AG95" s="102"/>
      <c r="AH95" s="102"/>
      <c r="AI95" s="102"/>
      <c r="AJ95" s="102"/>
      <c r="AK95" s="102"/>
      <c r="AL95" s="102"/>
      <c r="AM95" s="102"/>
      <c r="AN95" s="102"/>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c r="HC95" s="34"/>
      <c r="HD95" s="34"/>
      <c r="HE95" s="34"/>
      <c r="HF95" s="34"/>
    </row>
    <row r="96" spans="1:214" s="40" customFormat="1" ht="30" customHeight="1" x14ac:dyDescent="0.3">
      <c r="A96" s="27">
        <f t="shared" si="5"/>
        <v>1</v>
      </c>
      <c r="B96" s="27" t="str">
        <f t="shared" si="6"/>
        <v xml:space="preserve"> </v>
      </c>
      <c r="C96" s="27" t="str">
        <f t="shared" si="7"/>
        <v xml:space="preserve"> </v>
      </c>
      <c r="D96" s="27" t="str">
        <f t="shared" si="8"/>
        <v xml:space="preserve"> </v>
      </c>
      <c r="E96" s="27" t="str">
        <f t="shared" si="9"/>
        <v xml:space="preserve"> </v>
      </c>
      <c r="F96" s="37"/>
      <c r="G96" s="27"/>
      <c r="H96" s="27"/>
      <c r="I96" s="72">
        <v>88</v>
      </c>
      <c r="J96" s="3" t="s">
        <v>204</v>
      </c>
      <c r="K96" s="3" t="s">
        <v>409</v>
      </c>
      <c r="L96" s="3" t="s">
        <v>382</v>
      </c>
      <c r="M96" s="3" t="s">
        <v>338</v>
      </c>
      <c r="N96" s="8">
        <v>155000</v>
      </c>
      <c r="O96" s="3">
        <v>12</v>
      </c>
      <c r="P96" s="3">
        <v>25</v>
      </c>
      <c r="Q96" s="18"/>
      <c r="R96" s="72"/>
      <c r="S96" s="72"/>
      <c r="T96" s="72"/>
      <c r="U96" s="72"/>
      <c r="V96" s="14">
        <v>36709</v>
      </c>
      <c r="W96" s="3" t="s">
        <v>410</v>
      </c>
      <c r="X96" s="11" t="s">
        <v>411</v>
      </c>
      <c r="AD96" s="34"/>
      <c r="AE96" s="34"/>
      <c r="AF96" s="34"/>
      <c r="AG96" s="102"/>
      <c r="AH96" s="102"/>
      <c r="AI96" s="102"/>
      <c r="AJ96" s="102"/>
      <c r="AK96" s="102"/>
      <c r="AL96" s="102"/>
      <c r="AM96" s="102"/>
      <c r="AN96" s="102"/>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c r="HC96" s="34"/>
      <c r="HD96" s="34"/>
      <c r="HE96" s="34"/>
      <c r="HF96" s="34"/>
    </row>
    <row r="97" spans="1:214" s="40" customFormat="1" ht="30" customHeight="1" x14ac:dyDescent="0.3">
      <c r="A97" s="27" t="str">
        <f t="shared" si="5"/>
        <v xml:space="preserve"> </v>
      </c>
      <c r="B97" s="27" t="str">
        <f t="shared" si="6"/>
        <v xml:space="preserve"> </v>
      </c>
      <c r="C97" s="27" t="str">
        <f t="shared" si="7"/>
        <v xml:space="preserve"> </v>
      </c>
      <c r="D97" s="27" t="str">
        <f t="shared" si="8"/>
        <v xml:space="preserve"> </v>
      </c>
      <c r="E97" s="27">
        <f t="shared" si="9"/>
        <v>1</v>
      </c>
      <c r="F97" s="37"/>
      <c r="G97" s="27"/>
      <c r="H97" s="27"/>
      <c r="I97" s="72">
        <v>89</v>
      </c>
      <c r="J97" s="3" t="s">
        <v>15</v>
      </c>
      <c r="K97" s="3" t="s">
        <v>412</v>
      </c>
      <c r="L97" s="3" t="s">
        <v>413</v>
      </c>
      <c r="M97" s="3" t="s">
        <v>414</v>
      </c>
      <c r="N97" s="8">
        <v>3600000</v>
      </c>
      <c r="O97" s="3">
        <v>9</v>
      </c>
      <c r="P97" s="3">
        <v>20</v>
      </c>
      <c r="Q97" s="9" t="s">
        <v>415</v>
      </c>
      <c r="R97" s="107" t="s">
        <v>675</v>
      </c>
      <c r="S97" s="106"/>
      <c r="T97" s="106"/>
      <c r="U97" s="106"/>
      <c r="V97" s="14">
        <v>39234</v>
      </c>
      <c r="W97" s="3" t="s">
        <v>694</v>
      </c>
      <c r="X97" s="11"/>
      <c r="AD97" s="34"/>
      <c r="AE97" s="34"/>
      <c r="AF97" s="34"/>
      <c r="AG97" s="102"/>
      <c r="AH97" s="102"/>
      <c r="AI97" s="102"/>
      <c r="AJ97" s="102"/>
      <c r="AK97" s="102"/>
      <c r="AL97" s="102"/>
      <c r="AM97" s="102"/>
      <c r="AN97" s="102"/>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c r="HC97" s="34"/>
      <c r="HD97" s="34"/>
      <c r="HE97" s="34"/>
      <c r="HF97" s="34"/>
    </row>
    <row r="98" spans="1:214" s="40" customFormat="1" ht="30" customHeight="1" x14ac:dyDescent="0.3">
      <c r="A98" s="27" t="str">
        <f t="shared" si="5"/>
        <v xml:space="preserve"> </v>
      </c>
      <c r="B98" s="27" t="str">
        <f t="shared" si="6"/>
        <v xml:space="preserve"> </v>
      </c>
      <c r="C98" s="27" t="str">
        <f t="shared" si="7"/>
        <v xml:space="preserve"> </v>
      </c>
      <c r="D98" s="27" t="str">
        <f t="shared" si="8"/>
        <v xml:space="preserve"> </v>
      </c>
      <c r="E98" s="27">
        <f t="shared" si="9"/>
        <v>1</v>
      </c>
      <c r="F98" s="37"/>
      <c r="G98" s="27"/>
      <c r="H98" s="27"/>
      <c r="I98" s="72">
        <v>90</v>
      </c>
      <c r="J98" s="3" t="s">
        <v>15</v>
      </c>
      <c r="K98" s="3" t="s">
        <v>416</v>
      </c>
      <c r="L98" s="3" t="s">
        <v>431</v>
      </c>
      <c r="M98" s="3" t="s">
        <v>414</v>
      </c>
      <c r="N98" s="8">
        <v>1000000</v>
      </c>
      <c r="O98" s="3">
        <v>10</v>
      </c>
      <c r="P98" s="3">
        <v>10</v>
      </c>
      <c r="Q98" s="14" t="s">
        <v>417</v>
      </c>
      <c r="R98" s="107"/>
      <c r="S98" s="107" t="s">
        <v>675</v>
      </c>
      <c r="T98" s="107"/>
      <c r="U98" s="107"/>
      <c r="V98" s="9">
        <v>42278</v>
      </c>
      <c r="W98" s="3" t="s">
        <v>418</v>
      </c>
      <c r="X98" s="11" t="s">
        <v>695</v>
      </c>
      <c r="AD98" s="34"/>
      <c r="AE98" s="34"/>
      <c r="AF98" s="34"/>
      <c r="AG98" s="102"/>
      <c r="AH98" s="102"/>
      <c r="AI98" s="102"/>
      <c r="AJ98" s="102"/>
      <c r="AK98" s="102"/>
      <c r="AL98" s="102"/>
      <c r="AM98" s="102"/>
      <c r="AN98" s="102"/>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c r="HC98" s="34"/>
      <c r="HD98" s="34"/>
      <c r="HE98" s="34"/>
      <c r="HF98" s="34"/>
    </row>
    <row r="99" spans="1:214" s="40" customFormat="1" ht="30" customHeight="1" x14ac:dyDescent="0.3">
      <c r="A99" s="27" t="str">
        <f t="shared" si="5"/>
        <v xml:space="preserve"> </v>
      </c>
      <c r="B99" s="27" t="str">
        <f t="shared" si="6"/>
        <v xml:space="preserve"> </v>
      </c>
      <c r="C99" s="27" t="str">
        <f t="shared" si="7"/>
        <v xml:space="preserve"> </v>
      </c>
      <c r="D99" s="27">
        <f t="shared" si="8"/>
        <v>1</v>
      </c>
      <c r="E99" s="27" t="str">
        <f t="shared" si="9"/>
        <v xml:space="preserve"> </v>
      </c>
      <c r="F99" s="37"/>
      <c r="G99" s="27"/>
      <c r="H99" s="27"/>
      <c r="I99" s="72">
        <v>91</v>
      </c>
      <c r="J99" s="3" t="s">
        <v>14</v>
      </c>
      <c r="K99" s="3" t="s">
        <v>419</v>
      </c>
      <c r="L99" s="3" t="s">
        <v>413</v>
      </c>
      <c r="M99" s="3" t="s">
        <v>414</v>
      </c>
      <c r="N99" s="8">
        <v>1100000</v>
      </c>
      <c r="O99" s="3">
        <v>10</v>
      </c>
      <c r="P99" s="3">
        <v>10</v>
      </c>
      <c r="Q99" s="18" t="s">
        <v>420</v>
      </c>
      <c r="R99" s="72"/>
      <c r="S99" s="72"/>
      <c r="T99" s="72"/>
      <c r="U99" s="72"/>
      <c r="V99" s="9">
        <v>42286</v>
      </c>
      <c r="W99" s="3" t="s">
        <v>421</v>
      </c>
      <c r="X99" s="11" t="s">
        <v>696</v>
      </c>
      <c r="AD99" s="34"/>
      <c r="AE99" s="34"/>
      <c r="AF99" s="34"/>
      <c r="AG99" s="102"/>
      <c r="AH99" s="102"/>
      <c r="AI99" s="102"/>
      <c r="AJ99" s="102"/>
      <c r="AK99" s="102"/>
      <c r="AL99" s="102"/>
      <c r="AM99" s="102"/>
      <c r="AN99" s="102"/>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c r="HC99" s="34"/>
      <c r="HD99" s="34"/>
      <c r="HE99" s="34"/>
      <c r="HF99" s="34"/>
    </row>
    <row r="100" spans="1:214" s="40" customFormat="1" ht="30" customHeight="1" x14ac:dyDescent="0.3">
      <c r="A100" s="27" t="str">
        <f t="shared" si="5"/>
        <v xml:space="preserve"> </v>
      </c>
      <c r="B100" s="27" t="str">
        <f t="shared" si="6"/>
        <v xml:space="preserve"> </v>
      </c>
      <c r="C100" s="27" t="str">
        <f t="shared" si="7"/>
        <v xml:space="preserve"> </v>
      </c>
      <c r="D100" s="27" t="str">
        <f t="shared" si="8"/>
        <v xml:space="preserve"> </v>
      </c>
      <c r="E100" s="27">
        <f t="shared" si="9"/>
        <v>1</v>
      </c>
      <c r="F100" s="37"/>
      <c r="G100" s="27"/>
      <c r="H100" s="27"/>
      <c r="I100" s="72">
        <v>92</v>
      </c>
      <c r="J100" s="3" t="s">
        <v>15</v>
      </c>
      <c r="K100" s="3" t="s">
        <v>422</v>
      </c>
      <c r="L100" s="3" t="s">
        <v>413</v>
      </c>
      <c r="M100" s="3" t="s">
        <v>414</v>
      </c>
      <c r="N100" s="8">
        <v>30000</v>
      </c>
      <c r="O100" s="3">
        <v>28</v>
      </c>
      <c r="P100" s="3">
        <v>30</v>
      </c>
      <c r="Q100" s="18" t="s">
        <v>697</v>
      </c>
      <c r="R100" s="72"/>
      <c r="S100" s="72" t="s">
        <v>675</v>
      </c>
      <c r="T100" s="72"/>
      <c r="U100" s="72"/>
      <c r="V100" s="9">
        <v>41936</v>
      </c>
      <c r="W100" s="3" t="s">
        <v>698</v>
      </c>
      <c r="X100" s="11" t="s">
        <v>699</v>
      </c>
      <c r="AD100" s="34"/>
      <c r="AE100" s="34"/>
      <c r="AF100" s="34"/>
      <c r="AG100" s="102"/>
      <c r="AH100" s="102"/>
      <c r="AI100" s="102"/>
      <c r="AJ100" s="102"/>
      <c r="AK100" s="102"/>
      <c r="AL100" s="102"/>
      <c r="AM100" s="102"/>
      <c r="AN100" s="102"/>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c r="HC100" s="34"/>
      <c r="HD100" s="34"/>
      <c r="HE100" s="34"/>
      <c r="HF100" s="34"/>
    </row>
    <row r="101" spans="1:214" s="40" customFormat="1" ht="30" customHeight="1" x14ac:dyDescent="0.3">
      <c r="A101" s="27" t="str">
        <f t="shared" si="5"/>
        <v xml:space="preserve"> </v>
      </c>
      <c r="B101" s="27" t="str">
        <f t="shared" si="6"/>
        <v xml:space="preserve"> </v>
      </c>
      <c r="C101" s="27" t="str">
        <f t="shared" si="7"/>
        <v xml:space="preserve"> </v>
      </c>
      <c r="D101" s="27" t="str">
        <f t="shared" si="8"/>
        <v xml:space="preserve"> </v>
      </c>
      <c r="E101" s="27">
        <f t="shared" si="9"/>
        <v>1</v>
      </c>
      <c r="F101" s="37"/>
      <c r="G101" s="27"/>
      <c r="H101" s="27"/>
      <c r="I101" s="72">
        <v>93</v>
      </c>
      <c r="J101" s="3" t="s">
        <v>15</v>
      </c>
      <c r="K101" s="3" t="s">
        <v>423</v>
      </c>
      <c r="L101" s="3" t="s">
        <v>424</v>
      </c>
      <c r="M101" s="3" t="s">
        <v>414</v>
      </c>
      <c r="N101" s="8">
        <v>22000</v>
      </c>
      <c r="O101" s="3">
        <v>25</v>
      </c>
      <c r="P101" s="3">
        <v>50</v>
      </c>
      <c r="Q101" s="9" t="s">
        <v>425</v>
      </c>
      <c r="R101" s="107" t="s">
        <v>675</v>
      </c>
      <c r="S101" s="106"/>
      <c r="T101" s="106"/>
      <c r="U101" s="106"/>
      <c r="V101" s="9" t="s">
        <v>701</v>
      </c>
      <c r="W101" s="3" t="s">
        <v>426</v>
      </c>
      <c r="X101" s="11" t="s">
        <v>700</v>
      </c>
      <c r="AD101" s="34"/>
      <c r="AE101" s="34"/>
      <c r="AF101" s="34"/>
      <c r="AG101" s="102"/>
      <c r="AH101" s="102"/>
      <c r="AI101" s="102"/>
      <c r="AJ101" s="102"/>
      <c r="AK101" s="102"/>
      <c r="AL101" s="102"/>
      <c r="AM101" s="102"/>
      <c r="AN101" s="102"/>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c r="HC101" s="34"/>
      <c r="HD101" s="34"/>
      <c r="HE101" s="34"/>
      <c r="HF101" s="34"/>
    </row>
    <row r="102" spans="1:214" s="40" customFormat="1" ht="30" customHeight="1" x14ac:dyDescent="0.3">
      <c r="A102" s="27" t="str">
        <f t="shared" si="5"/>
        <v xml:space="preserve"> </v>
      </c>
      <c r="B102" s="27" t="str">
        <f t="shared" si="6"/>
        <v xml:space="preserve"> </v>
      </c>
      <c r="C102" s="27" t="str">
        <f t="shared" si="7"/>
        <v xml:space="preserve"> </v>
      </c>
      <c r="D102" s="27" t="str">
        <f t="shared" si="8"/>
        <v xml:space="preserve"> </v>
      </c>
      <c r="E102" s="27">
        <f t="shared" si="9"/>
        <v>1</v>
      </c>
      <c r="F102" s="37"/>
      <c r="G102" s="27"/>
      <c r="H102" s="27"/>
      <c r="I102" s="72">
        <v>94</v>
      </c>
      <c r="J102" s="3" t="s">
        <v>15</v>
      </c>
      <c r="K102" s="3" t="s">
        <v>427</v>
      </c>
      <c r="L102" s="3" t="s">
        <v>424</v>
      </c>
      <c r="M102" s="3" t="s">
        <v>414</v>
      </c>
      <c r="N102" s="8">
        <v>1800</v>
      </c>
      <c r="O102" s="3">
        <v>10</v>
      </c>
      <c r="P102" s="3">
        <v>15</v>
      </c>
      <c r="Q102" s="9" t="s">
        <v>428</v>
      </c>
      <c r="R102" s="106"/>
      <c r="S102" s="106"/>
      <c r="T102" s="106"/>
      <c r="U102" s="107" t="s">
        <v>675</v>
      </c>
      <c r="V102" s="9"/>
      <c r="W102" s="3" t="s">
        <v>429</v>
      </c>
      <c r="X102" s="11"/>
      <c r="AD102" s="34"/>
      <c r="AE102" s="34"/>
      <c r="AF102" s="34"/>
      <c r="AG102" s="102"/>
      <c r="AH102" s="102"/>
      <c r="AI102" s="102"/>
      <c r="AJ102" s="102"/>
      <c r="AK102" s="102"/>
      <c r="AL102" s="102"/>
      <c r="AM102" s="102"/>
      <c r="AN102" s="102"/>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c r="HC102" s="34"/>
      <c r="HD102" s="34"/>
      <c r="HE102" s="34"/>
      <c r="HF102" s="34"/>
    </row>
    <row r="103" spans="1:214" s="40" customFormat="1" ht="30" customHeight="1" x14ac:dyDescent="0.3">
      <c r="A103" s="27" t="str">
        <f t="shared" si="5"/>
        <v xml:space="preserve"> </v>
      </c>
      <c r="B103" s="27" t="str">
        <f t="shared" si="6"/>
        <v xml:space="preserve"> </v>
      </c>
      <c r="C103" s="27" t="str">
        <f t="shared" si="7"/>
        <v xml:space="preserve"> </v>
      </c>
      <c r="D103" s="27" t="str">
        <f t="shared" si="8"/>
        <v xml:space="preserve"> </v>
      </c>
      <c r="E103" s="27">
        <f t="shared" si="9"/>
        <v>1</v>
      </c>
      <c r="F103" s="37"/>
      <c r="G103" s="27"/>
      <c r="H103" s="27"/>
      <c r="I103" s="72">
        <v>95</v>
      </c>
      <c r="J103" s="3" t="s">
        <v>15</v>
      </c>
      <c r="K103" s="3" t="s">
        <v>430</v>
      </c>
      <c r="L103" s="3" t="s">
        <v>431</v>
      </c>
      <c r="M103" s="3" t="s">
        <v>414</v>
      </c>
      <c r="N103" s="8">
        <v>2500000</v>
      </c>
      <c r="O103" s="3">
        <v>45</v>
      </c>
      <c r="P103" s="3">
        <v>150</v>
      </c>
      <c r="Q103" s="9" t="s">
        <v>432</v>
      </c>
      <c r="R103" s="106"/>
      <c r="S103" s="107"/>
      <c r="T103" s="107" t="s">
        <v>675</v>
      </c>
      <c r="U103" s="106"/>
      <c r="V103" s="9" t="s">
        <v>433</v>
      </c>
      <c r="W103" s="3" t="s">
        <v>434</v>
      </c>
      <c r="X103" s="11" t="s">
        <v>435</v>
      </c>
      <c r="AD103" s="34"/>
      <c r="AE103" s="34"/>
      <c r="AF103" s="34"/>
      <c r="AG103" s="102"/>
      <c r="AH103" s="102"/>
      <c r="AI103" s="102"/>
      <c r="AJ103" s="102"/>
      <c r="AK103" s="102"/>
      <c r="AL103" s="102"/>
      <c r="AM103" s="102"/>
      <c r="AN103" s="102"/>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c r="HC103" s="34"/>
      <c r="HD103" s="34"/>
      <c r="HE103" s="34"/>
      <c r="HF103" s="34"/>
    </row>
    <row r="104" spans="1:214" s="40" customFormat="1" ht="30" customHeight="1" x14ac:dyDescent="0.3">
      <c r="A104" s="27" t="str">
        <f t="shared" si="5"/>
        <v xml:space="preserve"> </v>
      </c>
      <c r="B104" s="27" t="str">
        <f t="shared" si="6"/>
        <v xml:space="preserve"> </v>
      </c>
      <c r="C104" s="27" t="str">
        <f t="shared" si="7"/>
        <v xml:space="preserve"> </v>
      </c>
      <c r="D104" s="27" t="str">
        <f t="shared" si="8"/>
        <v xml:space="preserve"> </v>
      </c>
      <c r="E104" s="27">
        <f t="shared" si="9"/>
        <v>1</v>
      </c>
      <c r="F104" s="37"/>
      <c r="G104" s="27"/>
      <c r="H104" s="27"/>
      <c r="I104" s="72">
        <v>96</v>
      </c>
      <c r="J104" s="3" t="s">
        <v>15</v>
      </c>
      <c r="K104" s="3" t="s">
        <v>436</v>
      </c>
      <c r="L104" s="3" t="s">
        <v>431</v>
      </c>
      <c r="M104" s="3" t="s">
        <v>414</v>
      </c>
      <c r="N104" s="8">
        <v>1900000</v>
      </c>
      <c r="O104" s="3">
        <v>15</v>
      </c>
      <c r="P104" s="3">
        <v>18</v>
      </c>
      <c r="Q104" s="9" t="s">
        <v>437</v>
      </c>
      <c r="R104" s="107" t="s">
        <v>675</v>
      </c>
      <c r="S104" s="106"/>
      <c r="T104" s="106"/>
      <c r="U104" s="106"/>
      <c r="V104" s="9" t="s">
        <v>438</v>
      </c>
      <c r="W104" s="3" t="s">
        <v>439</v>
      </c>
      <c r="X104" s="11" t="s">
        <v>440</v>
      </c>
      <c r="AD104" s="34"/>
      <c r="AE104" s="34"/>
      <c r="AF104" s="34"/>
      <c r="AG104" s="102"/>
      <c r="AH104" s="102"/>
      <c r="AI104" s="102"/>
      <c r="AJ104" s="102"/>
      <c r="AK104" s="102"/>
      <c r="AL104" s="102"/>
      <c r="AM104" s="102"/>
      <c r="AN104" s="102"/>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c r="HC104" s="34"/>
      <c r="HD104" s="34"/>
      <c r="HE104" s="34"/>
      <c r="HF104" s="34"/>
    </row>
    <row r="105" spans="1:214" s="40" customFormat="1" ht="30" customHeight="1" x14ac:dyDescent="0.3">
      <c r="A105" s="27" t="str">
        <f t="shared" si="5"/>
        <v xml:space="preserve"> </v>
      </c>
      <c r="B105" s="27" t="str">
        <f t="shared" si="6"/>
        <v xml:space="preserve"> </v>
      </c>
      <c r="C105" s="27" t="str">
        <f t="shared" si="7"/>
        <v xml:space="preserve"> </v>
      </c>
      <c r="D105" s="27" t="str">
        <f t="shared" si="8"/>
        <v xml:space="preserve"> </v>
      </c>
      <c r="E105" s="27">
        <f t="shared" si="9"/>
        <v>1</v>
      </c>
      <c r="F105" s="37"/>
      <c r="G105" s="27"/>
      <c r="H105" s="27"/>
      <c r="I105" s="72">
        <v>97</v>
      </c>
      <c r="J105" s="3" t="s">
        <v>15</v>
      </c>
      <c r="K105" s="3" t="s">
        <v>441</v>
      </c>
      <c r="L105" s="3" t="s">
        <v>431</v>
      </c>
      <c r="M105" s="3" t="s">
        <v>414</v>
      </c>
      <c r="N105" s="8">
        <v>1000000</v>
      </c>
      <c r="O105" s="3">
        <v>11</v>
      </c>
      <c r="P105" s="3">
        <v>11</v>
      </c>
      <c r="Q105" s="9" t="s">
        <v>442</v>
      </c>
      <c r="R105" s="107" t="s">
        <v>675</v>
      </c>
      <c r="S105" s="106"/>
      <c r="T105" s="106"/>
      <c r="U105" s="106"/>
      <c r="V105" s="9">
        <v>41826</v>
      </c>
      <c r="W105" s="3" t="s">
        <v>443</v>
      </c>
      <c r="X105" s="11"/>
      <c r="AD105" s="34"/>
      <c r="AE105" s="34"/>
      <c r="AF105" s="34"/>
      <c r="AG105" s="102"/>
      <c r="AH105" s="102"/>
      <c r="AI105" s="102"/>
      <c r="AJ105" s="102"/>
      <c r="AK105" s="102"/>
      <c r="AL105" s="102"/>
      <c r="AM105" s="102"/>
      <c r="AN105" s="102"/>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c r="HC105" s="34"/>
      <c r="HD105" s="34"/>
      <c r="HE105" s="34"/>
      <c r="HF105" s="34"/>
    </row>
    <row r="106" spans="1:214" s="40" customFormat="1" ht="30" customHeight="1" x14ac:dyDescent="0.3">
      <c r="A106" s="27" t="str">
        <f t="shared" si="5"/>
        <v xml:space="preserve"> </v>
      </c>
      <c r="B106" s="27" t="str">
        <f t="shared" si="6"/>
        <v xml:space="preserve"> </v>
      </c>
      <c r="C106" s="27" t="str">
        <f t="shared" si="7"/>
        <v xml:space="preserve"> </v>
      </c>
      <c r="D106" s="27" t="str">
        <f t="shared" si="8"/>
        <v xml:space="preserve"> </v>
      </c>
      <c r="E106" s="27">
        <f t="shared" si="9"/>
        <v>1</v>
      </c>
      <c r="F106" s="37"/>
      <c r="G106" s="27"/>
      <c r="H106" s="27"/>
      <c r="I106" s="72">
        <v>98</v>
      </c>
      <c r="J106" s="3" t="s">
        <v>15</v>
      </c>
      <c r="K106" s="3" t="s">
        <v>444</v>
      </c>
      <c r="L106" s="3" t="s">
        <v>445</v>
      </c>
      <c r="M106" s="3" t="s">
        <v>414</v>
      </c>
      <c r="N106" s="8">
        <v>400000</v>
      </c>
      <c r="O106" s="3">
        <v>7</v>
      </c>
      <c r="P106" s="3">
        <v>7</v>
      </c>
      <c r="Q106" s="14" t="s">
        <v>446</v>
      </c>
      <c r="R106" s="107"/>
      <c r="S106" s="107"/>
      <c r="T106" s="107"/>
      <c r="U106" s="107" t="s">
        <v>675</v>
      </c>
      <c r="V106" s="9" t="s">
        <v>101</v>
      </c>
      <c r="W106" s="3" t="s">
        <v>447</v>
      </c>
      <c r="X106" s="11"/>
      <c r="AD106" s="34"/>
      <c r="AE106" s="34"/>
      <c r="AF106" s="34"/>
      <c r="AG106" s="102"/>
      <c r="AH106" s="102"/>
      <c r="AI106" s="102"/>
      <c r="AJ106" s="102"/>
      <c r="AK106" s="102"/>
      <c r="AL106" s="102"/>
      <c r="AM106" s="102"/>
      <c r="AN106" s="102"/>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row>
    <row r="107" spans="1:214" s="40" customFormat="1" ht="30" customHeight="1" x14ac:dyDescent="0.3">
      <c r="A107" s="27" t="str">
        <f t="shared" si="5"/>
        <v xml:space="preserve"> </v>
      </c>
      <c r="B107" s="27" t="str">
        <f t="shared" si="6"/>
        <v xml:space="preserve"> </v>
      </c>
      <c r="C107" s="27" t="str">
        <f t="shared" si="7"/>
        <v xml:space="preserve"> </v>
      </c>
      <c r="D107" s="27">
        <f t="shared" si="8"/>
        <v>1</v>
      </c>
      <c r="E107" s="27" t="str">
        <f t="shared" si="9"/>
        <v xml:space="preserve"> </v>
      </c>
      <c r="F107" s="37"/>
      <c r="G107" s="27"/>
      <c r="H107" s="27"/>
      <c r="I107" s="72">
        <v>99</v>
      </c>
      <c r="J107" s="3" t="s">
        <v>14</v>
      </c>
      <c r="K107" s="3" t="s">
        <v>448</v>
      </c>
      <c r="L107" s="3" t="s">
        <v>445</v>
      </c>
      <c r="M107" s="3" t="s">
        <v>414</v>
      </c>
      <c r="N107" s="8">
        <v>200000</v>
      </c>
      <c r="O107" s="3">
        <v>8</v>
      </c>
      <c r="P107" s="3">
        <v>15</v>
      </c>
      <c r="Q107" s="14"/>
      <c r="R107" s="107"/>
      <c r="S107" s="107"/>
      <c r="T107" s="107"/>
      <c r="U107" s="107"/>
      <c r="V107" s="9"/>
      <c r="W107" s="3"/>
      <c r="X107" s="11"/>
      <c r="AD107" s="34"/>
      <c r="AE107" s="34"/>
      <c r="AF107" s="34"/>
      <c r="AG107" s="102"/>
      <c r="AH107" s="102"/>
      <c r="AI107" s="102"/>
      <c r="AJ107" s="102"/>
      <c r="AK107" s="102"/>
      <c r="AL107" s="102"/>
      <c r="AM107" s="102"/>
      <c r="AN107" s="102"/>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row>
    <row r="108" spans="1:214" s="40" customFormat="1" ht="30" customHeight="1" x14ac:dyDescent="0.3">
      <c r="A108" s="27" t="str">
        <f t="shared" si="5"/>
        <v xml:space="preserve"> </v>
      </c>
      <c r="B108" s="27" t="str">
        <f t="shared" si="6"/>
        <v xml:space="preserve"> </v>
      </c>
      <c r="C108" s="27">
        <f t="shared" si="7"/>
        <v>1</v>
      </c>
      <c r="D108" s="27" t="str">
        <f t="shared" si="8"/>
        <v xml:space="preserve"> </v>
      </c>
      <c r="E108" s="27" t="str">
        <f t="shared" si="9"/>
        <v xml:space="preserve"> </v>
      </c>
      <c r="F108" s="37"/>
      <c r="G108" s="27"/>
      <c r="H108" s="27"/>
      <c r="I108" s="72">
        <v>100</v>
      </c>
      <c r="J108" s="3" t="s">
        <v>205</v>
      </c>
      <c r="K108" s="3" t="s">
        <v>449</v>
      </c>
      <c r="L108" s="3" t="s">
        <v>445</v>
      </c>
      <c r="M108" s="3" t="s">
        <v>414</v>
      </c>
      <c r="N108" s="8">
        <v>58400</v>
      </c>
      <c r="O108" s="3">
        <v>462</v>
      </c>
      <c r="P108" s="3">
        <v>355</v>
      </c>
      <c r="Q108" s="18"/>
      <c r="R108" s="72"/>
      <c r="S108" s="72"/>
      <c r="T108" s="72"/>
      <c r="U108" s="72"/>
      <c r="V108" s="14">
        <v>35744</v>
      </c>
      <c r="W108" s="3" t="s">
        <v>450</v>
      </c>
      <c r="X108" s="3">
        <v>867190</v>
      </c>
      <c r="AD108" s="34"/>
      <c r="AE108" s="34"/>
      <c r="AF108" s="34"/>
      <c r="AG108" s="102"/>
      <c r="AH108" s="102"/>
      <c r="AI108" s="102"/>
      <c r="AJ108" s="102"/>
      <c r="AK108" s="102"/>
      <c r="AL108" s="102"/>
      <c r="AM108" s="102"/>
      <c r="AN108" s="102"/>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row>
    <row r="109" spans="1:214" s="40" customFormat="1" ht="30" customHeight="1" x14ac:dyDescent="0.3">
      <c r="A109" s="27" t="str">
        <f t="shared" si="5"/>
        <v xml:space="preserve"> </v>
      </c>
      <c r="B109" s="27" t="str">
        <f t="shared" si="6"/>
        <v xml:space="preserve"> </v>
      </c>
      <c r="C109" s="27" t="str">
        <f t="shared" si="7"/>
        <v xml:space="preserve"> </v>
      </c>
      <c r="D109" s="27" t="str">
        <f t="shared" si="8"/>
        <v xml:space="preserve"> </v>
      </c>
      <c r="E109" s="27">
        <f t="shared" si="9"/>
        <v>1</v>
      </c>
      <c r="F109" s="37"/>
      <c r="G109" s="27"/>
      <c r="H109" s="27"/>
      <c r="I109" s="72">
        <v>101</v>
      </c>
      <c r="J109" s="3" t="s">
        <v>15</v>
      </c>
      <c r="K109" s="3" t="s">
        <v>451</v>
      </c>
      <c r="L109" s="3" t="s">
        <v>452</v>
      </c>
      <c r="M109" s="3" t="s">
        <v>453</v>
      </c>
      <c r="N109" s="8">
        <v>35000</v>
      </c>
      <c r="O109" s="3">
        <v>14</v>
      </c>
      <c r="P109" s="3">
        <v>20</v>
      </c>
      <c r="Q109" s="18"/>
      <c r="R109" s="72" t="s">
        <v>675</v>
      </c>
      <c r="S109" s="72"/>
      <c r="T109" s="72"/>
      <c r="U109" s="72"/>
      <c r="V109" s="9">
        <v>36678</v>
      </c>
      <c r="W109" s="3" t="s">
        <v>454</v>
      </c>
      <c r="X109" s="11" t="s">
        <v>455</v>
      </c>
      <c r="Y109" s="30"/>
      <c r="Z109" s="30"/>
      <c r="AA109" s="30"/>
      <c r="AB109" s="30"/>
      <c r="AC109" s="30"/>
      <c r="AD109" s="34"/>
      <c r="AE109" s="34"/>
      <c r="AF109" s="34"/>
      <c r="AG109" s="102"/>
      <c r="AH109" s="102"/>
      <c r="AI109" s="102"/>
      <c r="AJ109" s="102"/>
      <c r="AK109" s="102"/>
      <c r="AL109" s="102"/>
      <c r="AM109" s="102"/>
      <c r="AN109" s="102"/>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row>
    <row r="110" spans="1:214" s="40" customFormat="1" ht="30" customHeight="1" x14ac:dyDescent="0.3">
      <c r="A110" s="27" t="str">
        <f t="shared" si="5"/>
        <v xml:space="preserve"> </v>
      </c>
      <c r="B110" s="27" t="str">
        <f t="shared" si="6"/>
        <v xml:space="preserve"> </v>
      </c>
      <c r="C110" s="27" t="str">
        <f t="shared" si="7"/>
        <v xml:space="preserve"> </v>
      </c>
      <c r="D110" s="27">
        <f t="shared" si="8"/>
        <v>1</v>
      </c>
      <c r="E110" s="27" t="str">
        <f t="shared" si="9"/>
        <v xml:space="preserve"> </v>
      </c>
      <c r="F110" s="37"/>
      <c r="G110" s="27"/>
      <c r="H110" s="27"/>
      <c r="I110" s="72">
        <v>102</v>
      </c>
      <c r="J110" s="3" t="s">
        <v>14</v>
      </c>
      <c r="K110" s="3" t="s">
        <v>456</v>
      </c>
      <c r="L110" s="3" t="s">
        <v>452</v>
      </c>
      <c r="M110" s="3" t="s">
        <v>453</v>
      </c>
      <c r="N110" s="8">
        <v>1500000</v>
      </c>
      <c r="O110" s="3">
        <v>15</v>
      </c>
      <c r="P110" s="3">
        <v>15</v>
      </c>
      <c r="Q110" s="18"/>
      <c r="R110" s="72"/>
      <c r="S110" s="72"/>
      <c r="T110" s="72"/>
      <c r="U110" s="72"/>
      <c r="V110" s="14"/>
      <c r="W110" s="3" t="s">
        <v>457</v>
      </c>
      <c r="X110" s="11"/>
      <c r="AD110" s="34"/>
      <c r="AE110" s="34"/>
      <c r="AF110" s="34"/>
      <c r="AG110" s="102"/>
      <c r="AH110" s="102"/>
      <c r="AI110" s="102"/>
      <c r="AJ110" s="102"/>
      <c r="AK110" s="102"/>
      <c r="AL110" s="102"/>
      <c r="AM110" s="102"/>
      <c r="AN110" s="102"/>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row>
    <row r="111" spans="1:214" s="40" customFormat="1" ht="30" customHeight="1" x14ac:dyDescent="0.3">
      <c r="A111" s="27" t="str">
        <f t="shared" si="5"/>
        <v xml:space="preserve"> </v>
      </c>
      <c r="B111" s="27" t="str">
        <f t="shared" si="6"/>
        <v xml:space="preserve"> </v>
      </c>
      <c r="C111" s="27" t="str">
        <f t="shared" si="7"/>
        <v xml:space="preserve"> </v>
      </c>
      <c r="D111" s="27" t="str">
        <f t="shared" si="8"/>
        <v xml:space="preserve"> </v>
      </c>
      <c r="E111" s="27">
        <f t="shared" si="9"/>
        <v>1</v>
      </c>
      <c r="F111" s="37"/>
      <c r="G111" s="27"/>
      <c r="H111" s="27"/>
      <c r="I111" s="72">
        <v>103</v>
      </c>
      <c r="J111" s="3" t="s">
        <v>15</v>
      </c>
      <c r="K111" s="3" t="s">
        <v>458</v>
      </c>
      <c r="L111" s="3" t="s">
        <v>459</v>
      </c>
      <c r="M111" s="3" t="s">
        <v>453</v>
      </c>
      <c r="N111" s="8">
        <v>60000</v>
      </c>
      <c r="O111" s="3">
        <v>9</v>
      </c>
      <c r="P111" s="3">
        <v>20</v>
      </c>
      <c r="Q111" s="18"/>
      <c r="R111" s="72"/>
      <c r="S111" s="72"/>
      <c r="T111" s="72"/>
      <c r="U111" s="72"/>
      <c r="V111" s="9" t="s">
        <v>460</v>
      </c>
      <c r="W111" s="3" t="s">
        <v>461</v>
      </c>
      <c r="X111" s="11" t="s">
        <v>462</v>
      </c>
      <c r="Y111" s="30" t="s">
        <v>675</v>
      </c>
      <c r="Z111" s="30"/>
      <c r="AA111" s="30"/>
      <c r="AB111" s="30"/>
      <c r="AC111" s="30"/>
      <c r="AD111" s="34"/>
      <c r="AE111" s="34"/>
      <c r="AF111" s="34"/>
      <c r="AG111" s="102"/>
      <c r="AH111" s="102"/>
      <c r="AI111" s="102"/>
      <c r="AJ111" s="102"/>
      <c r="AK111" s="102"/>
      <c r="AL111" s="102"/>
      <c r="AM111" s="102"/>
      <c r="AN111" s="102"/>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c r="HC111" s="34"/>
      <c r="HD111" s="34"/>
      <c r="HE111" s="34"/>
      <c r="HF111" s="34"/>
    </row>
    <row r="112" spans="1:214" s="40" customFormat="1" ht="30" customHeight="1" x14ac:dyDescent="0.3">
      <c r="A112" s="27" t="str">
        <f t="shared" si="5"/>
        <v xml:space="preserve"> </v>
      </c>
      <c r="B112" s="27">
        <f t="shared" si="6"/>
        <v>1</v>
      </c>
      <c r="C112" s="27" t="str">
        <f t="shared" si="7"/>
        <v xml:space="preserve"> </v>
      </c>
      <c r="D112" s="27" t="str">
        <f t="shared" si="8"/>
        <v xml:space="preserve"> </v>
      </c>
      <c r="E112" s="27" t="str">
        <f t="shared" si="9"/>
        <v xml:space="preserve"> </v>
      </c>
      <c r="F112" s="37"/>
      <c r="G112" s="27"/>
      <c r="H112" s="27"/>
      <c r="I112" s="72">
        <v>104</v>
      </c>
      <c r="J112" s="3" t="s">
        <v>210</v>
      </c>
      <c r="K112" s="3" t="s">
        <v>463</v>
      </c>
      <c r="L112" s="3" t="s">
        <v>459</v>
      </c>
      <c r="M112" s="3" t="s">
        <v>453</v>
      </c>
      <c r="N112" s="8">
        <v>200000</v>
      </c>
      <c r="O112" s="3">
        <v>10</v>
      </c>
      <c r="P112" s="3">
        <v>14</v>
      </c>
      <c r="Q112" s="18" t="s">
        <v>464</v>
      </c>
      <c r="R112" s="72"/>
      <c r="S112" s="72"/>
      <c r="T112" s="72"/>
      <c r="U112" s="72"/>
      <c r="V112" s="9" t="s">
        <v>360</v>
      </c>
      <c r="W112" s="3" t="s">
        <v>465</v>
      </c>
      <c r="X112" s="11"/>
      <c r="AD112" s="34"/>
      <c r="AE112" s="34"/>
      <c r="AF112" s="34"/>
      <c r="AG112" s="102"/>
      <c r="AH112" s="102"/>
      <c r="AI112" s="102"/>
      <c r="AJ112" s="102"/>
      <c r="AK112" s="102"/>
      <c r="AL112" s="102"/>
      <c r="AM112" s="102"/>
      <c r="AN112" s="102"/>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c r="HC112" s="34"/>
      <c r="HD112" s="34"/>
      <c r="HE112" s="34"/>
      <c r="HF112" s="34"/>
    </row>
    <row r="113" spans="1:214" s="40" customFormat="1" ht="30" customHeight="1" x14ac:dyDescent="0.3">
      <c r="A113" s="27" t="str">
        <f t="shared" si="5"/>
        <v xml:space="preserve"> </v>
      </c>
      <c r="B113" s="27" t="str">
        <f t="shared" si="6"/>
        <v xml:space="preserve"> </v>
      </c>
      <c r="C113" s="27" t="str">
        <f t="shared" si="7"/>
        <v xml:space="preserve"> </v>
      </c>
      <c r="D113" s="27" t="str">
        <f t="shared" si="8"/>
        <v xml:space="preserve"> </v>
      </c>
      <c r="E113" s="27">
        <f t="shared" si="9"/>
        <v>1</v>
      </c>
      <c r="F113" s="37"/>
      <c r="G113" s="27"/>
      <c r="H113" s="27"/>
      <c r="I113" s="72">
        <v>105</v>
      </c>
      <c r="J113" s="3" t="s">
        <v>15</v>
      </c>
      <c r="K113" s="3" t="s">
        <v>227</v>
      </c>
      <c r="L113" s="3" t="s">
        <v>466</v>
      </c>
      <c r="M113" s="3" t="s">
        <v>453</v>
      </c>
      <c r="N113" s="8">
        <v>1000000</v>
      </c>
      <c r="O113" s="3">
        <v>10</v>
      </c>
      <c r="P113" s="3">
        <v>20</v>
      </c>
      <c r="Q113" s="18" t="s">
        <v>900</v>
      </c>
      <c r="R113" s="72" t="s">
        <v>675</v>
      </c>
      <c r="S113" s="72"/>
      <c r="T113" s="72"/>
      <c r="U113" s="72"/>
      <c r="V113" s="9" t="s">
        <v>467</v>
      </c>
      <c r="W113" s="3" t="s">
        <v>468</v>
      </c>
      <c r="X113" s="11" t="s">
        <v>469</v>
      </c>
      <c r="Y113" s="30" t="s">
        <v>675</v>
      </c>
      <c r="Z113" s="30"/>
      <c r="AA113" s="30"/>
      <c r="AB113" s="30"/>
      <c r="AC113" s="30"/>
      <c r="AD113" s="34"/>
      <c r="AE113" s="34"/>
      <c r="AF113" s="34"/>
      <c r="AG113" s="102"/>
      <c r="AH113" s="102"/>
      <c r="AI113" s="102"/>
      <c r="AJ113" s="102"/>
      <c r="AK113" s="102"/>
      <c r="AL113" s="102"/>
      <c r="AM113" s="102"/>
      <c r="AN113" s="102"/>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c r="HC113" s="34"/>
      <c r="HD113" s="34"/>
      <c r="HE113" s="34"/>
      <c r="HF113" s="34"/>
    </row>
    <row r="114" spans="1:214" s="40" customFormat="1" ht="30" customHeight="1" x14ac:dyDescent="0.3">
      <c r="A114" s="27" t="str">
        <f t="shared" si="5"/>
        <v xml:space="preserve"> </v>
      </c>
      <c r="B114" s="27" t="str">
        <f t="shared" si="6"/>
        <v xml:space="preserve"> </v>
      </c>
      <c r="C114" s="27" t="str">
        <f t="shared" si="7"/>
        <v xml:space="preserve"> </v>
      </c>
      <c r="D114" s="27" t="str">
        <f t="shared" si="8"/>
        <v xml:space="preserve"> </v>
      </c>
      <c r="E114" s="27">
        <f t="shared" si="9"/>
        <v>1</v>
      </c>
      <c r="F114" s="37"/>
      <c r="G114" s="27"/>
      <c r="H114" s="27"/>
      <c r="I114" s="72">
        <v>106</v>
      </c>
      <c r="J114" s="3" t="s">
        <v>15</v>
      </c>
      <c r="K114" s="3" t="s">
        <v>470</v>
      </c>
      <c r="L114" s="3" t="s">
        <v>471</v>
      </c>
      <c r="M114" s="3" t="s">
        <v>453</v>
      </c>
      <c r="N114" s="8">
        <v>550000</v>
      </c>
      <c r="O114" s="3">
        <v>7</v>
      </c>
      <c r="P114" s="3">
        <v>20</v>
      </c>
      <c r="Q114" s="18"/>
      <c r="R114" s="72"/>
      <c r="S114" s="72"/>
      <c r="T114" s="72"/>
      <c r="U114" s="72" t="s">
        <v>675</v>
      </c>
      <c r="V114" s="9" t="s">
        <v>18</v>
      </c>
      <c r="W114" s="3" t="s">
        <v>472</v>
      </c>
      <c r="X114" s="11"/>
      <c r="Y114" s="30" t="s">
        <v>675</v>
      </c>
      <c r="Z114" s="30"/>
      <c r="AA114" s="30"/>
      <c r="AB114" s="30"/>
      <c r="AC114" s="30"/>
      <c r="AD114" s="34"/>
      <c r="AE114" s="34"/>
      <c r="AF114" s="34"/>
      <c r="AG114" s="102"/>
      <c r="AH114" s="102"/>
      <c r="AI114" s="102"/>
      <c r="AJ114" s="102"/>
      <c r="AK114" s="102"/>
      <c r="AL114" s="102"/>
      <c r="AM114" s="102"/>
      <c r="AN114" s="102"/>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c r="HC114" s="34"/>
      <c r="HD114" s="34"/>
      <c r="HE114" s="34"/>
      <c r="HF114" s="34"/>
    </row>
    <row r="115" spans="1:214" s="40" customFormat="1" ht="30" customHeight="1" x14ac:dyDescent="0.3">
      <c r="A115" s="27" t="str">
        <f t="shared" si="5"/>
        <v xml:space="preserve"> </v>
      </c>
      <c r="B115" s="27" t="str">
        <f t="shared" si="6"/>
        <v xml:space="preserve"> </v>
      </c>
      <c r="C115" s="27" t="str">
        <f t="shared" si="7"/>
        <v xml:space="preserve"> </v>
      </c>
      <c r="D115" s="27" t="str">
        <f t="shared" si="8"/>
        <v xml:space="preserve"> </v>
      </c>
      <c r="E115" s="27">
        <f t="shared" si="9"/>
        <v>1</v>
      </c>
      <c r="F115" s="37"/>
      <c r="G115" s="27"/>
      <c r="H115" s="27"/>
      <c r="I115" s="72">
        <v>107</v>
      </c>
      <c r="J115" s="3" t="s">
        <v>15</v>
      </c>
      <c r="K115" s="3" t="s">
        <v>474</v>
      </c>
      <c r="L115" s="3" t="s">
        <v>473</v>
      </c>
      <c r="M115" s="3" t="s">
        <v>453</v>
      </c>
      <c r="N115" s="8">
        <v>250000</v>
      </c>
      <c r="O115" s="3">
        <v>20</v>
      </c>
      <c r="P115" s="3">
        <v>20</v>
      </c>
      <c r="Q115" s="18"/>
      <c r="R115" s="72"/>
      <c r="S115" s="72"/>
      <c r="T115" s="72"/>
      <c r="U115" s="72" t="s">
        <v>675</v>
      </c>
      <c r="V115" s="9">
        <v>42741</v>
      </c>
      <c r="W115" s="3" t="s">
        <v>475</v>
      </c>
      <c r="X115" s="11" t="s">
        <v>476</v>
      </c>
      <c r="Y115" s="30" t="s">
        <v>675</v>
      </c>
      <c r="Z115" s="30"/>
      <c r="AA115" s="30"/>
      <c r="AB115" s="30"/>
      <c r="AC115" s="30"/>
      <c r="AD115" s="34"/>
      <c r="AE115" s="34"/>
      <c r="AF115" s="34"/>
      <c r="AG115" s="102"/>
      <c r="AH115" s="102"/>
      <c r="AI115" s="102"/>
      <c r="AJ115" s="102"/>
      <c r="AK115" s="102"/>
      <c r="AL115" s="102"/>
      <c r="AM115" s="102"/>
      <c r="AN115" s="102"/>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c r="HC115" s="34"/>
      <c r="HD115" s="34"/>
      <c r="HE115" s="34"/>
      <c r="HF115" s="34"/>
    </row>
    <row r="116" spans="1:214" s="40" customFormat="1" ht="30" customHeight="1" x14ac:dyDescent="0.3">
      <c r="A116" s="27" t="str">
        <f t="shared" si="5"/>
        <v xml:space="preserve"> </v>
      </c>
      <c r="B116" s="27" t="str">
        <f t="shared" si="6"/>
        <v xml:space="preserve"> </v>
      </c>
      <c r="C116" s="27" t="str">
        <f t="shared" si="7"/>
        <v xml:space="preserve"> </v>
      </c>
      <c r="D116" s="27" t="str">
        <f t="shared" si="8"/>
        <v xml:space="preserve"> </v>
      </c>
      <c r="E116" s="27">
        <f t="shared" si="9"/>
        <v>1</v>
      </c>
      <c r="F116" s="37"/>
      <c r="G116" s="27"/>
      <c r="H116" s="27"/>
      <c r="I116" s="72">
        <v>108</v>
      </c>
      <c r="J116" s="3" t="s">
        <v>15</v>
      </c>
      <c r="K116" s="3" t="s">
        <v>477</v>
      </c>
      <c r="L116" s="3" t="s">
        <v>478</v>
      </c>
      <c r="M116" s="3" t="s">
        <v>453</v>
      </c>
      <c r="N116" s="8">
        <v>52000</v>
      </c>
      <c r="O116" s="3">
        <v>16</v>
      </c>
      <c r="P116" s="3">
        <v>42</v>
      </c>
      <c r="Q116" s="18"/>
      <c r="R116" s="72" t="s">
        <v>675</v>
      </c>
      <c r="S116" s="72"/>
      <c r="T116" s="72"/>
      <c r="U116" s="72"/>
      <c r="V116" s="9" t="s">
        <v>479</v>
      </c>
      <c r="W116" s="3" t="s">
        <v>480</v>
      </c>
      <c r="X116" s="11" t="s">
        <v>481</v>
      </c>
      <c r="Y116" s="30" t="s">
        <v>675</v>
      </c>
      <c r="Z116" s="30"/>
      <c r="AA116" s="30"/>
      <c r="AB116" s="30"/>
      <c r="AC116" s="30"/>
      <c r="AD116" s="34"/>
      <c r="AE116" s="34"/>
      <c r="AF116" s="34"/>
      <c r="AG116" s="102"/>
      <c r="AH116" s="102"/>
      <c r="AI116" s="102"/>
      <c r="AJ116" s="102"/>
      <c r="AK116" s="102"/>
      <c r="AL116" s="102"/>
      <c r="AM116" s="102"/>
      <c r="AN116" s="102"/>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c r="HC116" s="34"/>
      <c r="HD116" s="34"/>
      <c r="HE116" s="34"/>
      <c r="HF116" s="34"/>
    </row>
    <row r="117" spans="1:214" s="40" customFormat="1" ht="30" customHeight="1" x14ac:dyDescent="0.3">
      <c r="A117" s="27" t="str">
        <f t="shared" si="5"/>
        <v xml:space="preserve"> </v>
      </c>
      <c r="B117" s="27" t="str">
        <f t="shared" si="6"/>
        <v xml:space="preserve"> </v>
      </c>
      <c r="C117" s="27" t="str">
        <f t="shared" si="7"/>
        <v xml:space="preserve"> </v>
      </c>
      <c r="D117" s="27" t="str">
        <f t="shared" si="8"/>
        <v xml:space="preserve"> </v>
      </c>
      <c r="E117" s="27">
        <f t="shared" si="9"/>
        <v>1</v>
      </c>
      <c r="F117" s="37"/>
      <c r="G117" s="27"/>
      <c r="H117" s="27"/>
      <c r="I117" s="72">
        <v>109</v>
      </c>
      <c r="J117" s="3" t="s">
        <v>15</v>
      </c>
      <c r="K117" s="3" t="s">
        <v>107</v>
      </c>
      <c r="L117" s="3" t="s">
        <v>478</v>
      </c>
      <c r="M117" s="3" t="s">
        <v>453</v>
      </c>
      <c r="N117" s="8">
        <v>60000</v>
      </c>
      <c r="O117" s="3">
        <v>14</v>
      </c>
      <c r="P117" s="3">
        <v>30</v>
      </c>
      <c r="Q117" s="18"/>
      <c r="R117" s="72" t="s">
        <v>675</v>
      </c>
      <c r="S117" s="72"/>
      <c r="T117" s="72"/>
      <c r="U117" s="72"/>
      <c r="V117" s="9" t="s">
        <v>482</v>
      </c>
      <c r="W117" s="3" t="s">
        <v>483</v>
      </c>
      <c r="X117" s="11" t="s">
        <v>484</v>
      </c>
      <c r="Y117" s="30" t="s">
        <v>675</v>
      </c>
      <c r="Z117" s="30"/>
      <c r="AA117" s="30"/>
      <c r="AB117" s="30"/>
      <c r="AC117" s="30"/>
      <c r="AD117" s="34"/>
      <c r="AE117" s="34"/>
      <c r="AF117" s="34"/>
      <c r="AG117" s="102"/>
      <c r="AH117" s="102"/>
      <c r="AI117" s="102"/>
      <c r="AJ117" s="102"/>
      <c r="AK117" s="102"/>
      <c r="AL117" s="102"/>
      <c r="AM117" s="102"/>
      <c r="AN117" s="102"/>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c r="HC117" s="34"/>
      <c r="HD117" s="34"/>
      <c r="HE117" s="34"/>
      <c r="HF117" s="34"/>
    </row>
    <row r="118" spans="1:214" s="40" customFormat="1" ht="30" customHeight="1" x14ac:dyDescent="0.3">
      <c r="A118" s="27" t="str">
        <f t="shared" si="5"/>
        <v xml:space="preserve"> </v>
      </c>
      <c r="B118" s="27" t="str">
        <f t="shared" si="6"/>
        <v xml:space="preserve"> </v>
      </c>
      <c r="C118" s="27" t="str">
        <f t="shared" si="7"/>
        <v xml:space="preserve"> </v>
      </c>
      <c r="D118" s="27" t="str">
        <f t="shared" si="8"/>
        <v xml:space="preserve"> </v>
      </c>
      <c r="E118" s="27">
        <f t="shared" si="9"/>
        <v>1</v>
      </c>
      <c r="F118" s="37"/>
      <c r="G118" s="27"/>
      <c r="H118" s="27"/>
      <c r="I118" s="72">
        <v>110</v>
      </c>
      <c r="J118" s="3" t="s">
        <v>15</v>
      </c>
      <c r="K118" s="3" t="s">
        <v>485</v>
      </c>
      <c r="L118" s="3" t="s">
        <v>478</v>
      </c>
      <c r="M118" s="3" t="s">
        <v>453</v>
      </c>
      <c r="N118" s="8">
        <v>200000</v>
      </c>
      <c r="O118" s="3">
        <v>14</v>
      </c>
      <c r="P118" s="3">
        <v>14</v>
      </c>
      <c r="Q118" s="18" t="s">
        <v>486</v>
      </c>
      <c r="R118" s="72" t="s">
        <v>675</v>
      </c>
      <c r="S118" s="72"/>
      <c r="T118" s="72"/>
      <c r="U118" s="72"/>
      <c r="V118" s="9" t="s">
        <v>360</v>
      </c>
      <c r="W118" s="3" t="s">
        <v>487</v>
      </c>
      <c r="X118" s="11">
        <v>943257272</v>
      </c>
      <c r="Y118" s="30" t="s">
        <v>675</v>
      </c>
      <c r="Z118" s="30"/>
      <c r="AA118" s="30"/>
      <c r="AB118" s="30"/>
      <c r="AC118" s="30"/>
      <c r="AD118" s="34"/>
      <c r="AE118" s="34"/>
      <c r="AF118" s="34"/>
      <c r="AG118" s="102"/>
      <c r="AH118" s="102"/>
      <c r="AI118" s="102"/>
      <c r="AJ118" s="102"/>
      <c r="AK118" s="102"/>
      <c r="AL118" s="102"/>
      <c r="AM118" s="102"/>
      <c r="AN118" s="102"/>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c r="HC118" s="34"/>
      <c r="HD118" s="34"/>
      <c r="HE118" s="34"/>
      <c r="HF118" s="34"/>
    </row>
    <row r="119" spans="1:214" s="40" customFormat="1" ht="30" customHeight="1" x14ac:dyDescent="0.3">
      <c r="A119" s="27" t="str">
        <f t="shared" si="5"/>
        <v xml:space="preserve"> </v>
      </c>
      <c r="B119" s="27" t="str">
        <f t="shared" si="6"/>
        <v xml:space="preserve"> </v>
      </c>
      <c r="C119" s="27" t="str">
        <f t="shared" si="7"/>
        <v xml:space="preserve"> </v>
      </c>
      <c r="D119" s="27" t="str">
        <f t="shared" si="8"/>
        <v xml:space="preserve"> </v>
      </c>
      <c r="E119" s="27">
        <f t="shared" si="9"/>
        <v>1</v>
      </c>
      <c r="F119" s="37"/>
      <c r="G119" s="27"/>
      <c r="H119" s="27"/>
      <c r="I119" s="72">
        <v>111</v>
      </c>
      <c r="J119" s="3" t="s">
        <v>15</v>
      </c>
      <c r="K119" s="3" t="s">
        <v>488</v>
      </c>
      <c r="L119" s="3" t="s">
        <v>489</v>
      </c>
      <c r="M119" s="3" t="s">
        <v>453</v>
      </c>
      <c r="N119" s="8">
        <v>150000</v>
      </c>
      <c r="O119" s="3">
        <v>12</v>
      </c>
      <c r="P119" s="3">
        <v>12</v>
      </c>
      <c r="Q119" s="3" t="s">
        <v>490</v>
      </c>
      <c r="R119" s="111" t="s">
        <v>675</v>
      </c>
      <c r="S119" s="111"/>
      <c r="T119" s="111"/>
      <c r="U119" s="111"/>
      <c r="V119" s="14" t="s">
        <v>491</v>
      </c>
      <c r="W119" s="3"/>
      <c r="X119" s="11"/>
      <c r="Y119" s="30"/>
      <c r="Z119" s="30"/>
      <c r="AA119" s="30"/>
      <c r="AB119" s="30"/>
      <c r="AC119" s="30"/>
      <c r="AD119" s="34"/>
      <c r="AE119" s="34"/>
      <c r="AF119" s="34"/>
      <c r="AG119" s="102"/>
      <c r="AH119" s="102"/>
      <c r="AI119" s="102"/>
      <c r="AJ119" s="102"/>
      <c r="AK119" s="102"/>
      <c r="AL119" s="102"/>
      <c r="AM119" s="102"/>
      <c r="AN119" s="102"/>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c r="HC119" s="34"/>
      <c r="HD119" s="34"/>
      <c r="HE119" s="34"/>
      <c r="HF119" s="34"/>
    </row>
    <row r="120" spans="1:214" s="40" customFormat="1" ht="30" customHeight="1" x14ac:dyDescent="0.3">
      <c r="A120" s="27" t="str">
        <f t="shared" si="5"/>
        <v xml:space="preserve"> </v>
      </c>
      <c r="B120" s="27">
        <f t="shared" si="6"/>
        <v>1</v>
      </c>
      <c r="C120" s="27" t="str">
        <f t="shared" si="7"/>
        <v xml:space="preserve"> </v>
      </c>
      <c r="D120" s="27" t="str">
        <f t="shared" si="8"/>
        <v xml:space="preserve"> </v>
      </c>
      <c r="E120" s="27" t="str">
        <f t="shared" si="9"/>
        <v xml:space="preserve"> </v>
      </c>
      <c r="F120" s="37"/>
      <c r="G120" s="27"/>
      <c r="H120" s="27"/>
      <c r="I120" s="72">
        <v>112</v>
      </c>
      <c r="J120" s="3" t="s">
        <v>210</v>
      </c>
      <c r="K120" s="3" t="s">
        <v>492</v>
      </c>
      <c r="L120" s="3" t="s">
        <v>493</v>
      </c>
      <c r="M120" s="3" t="s">
        <v>690</v>
      </c>
      <c r="N120" s="8">
        <v>300000</v>
      </c>
      <c r="O120" s="3">
        <v>8</v>
      </c>
      <c r="P120" s="3">
        <v>21</v>
      </c>
      <c r="Q120" s="18"/>
      <c r="R120" s="72"/>
      <c r="S120" s="72"/>
      <c r="T120" s="72"/>
      <c r="U120" s="72"/>
      <c r="V120" s="9">
        <v>2014</v>
      </c>
      <c r="W120" s="3" t="s">
        <v>494</v>
      </c>
      <c r="X120" s="11"/>
      <c r="AD120" s="34"/>
      <c r="AE120" s="34"/>
      <c r="AF120" s="34"/>
      <c r="AG120" s="102"/>
      <c r="AH120" s="102"/>
      <c r="AI120" s="102"/>
      <c r="AJ120" s="102"/>
      <c r="AK120" s="102"/>
      <c r="AL120" s="102"/>
      <c r="AM120" s="102"/>
      <c r="AN120" s="102"/>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c r="HC120" s="34"/>
      <c r="HD120" s="34"/>
      <c r="HE120" s="34"/>
      <c r="HF120" s="34"/>
    </row>
    <row r="121" spans="1:214" s="40" customFormat="1" ht="30" customHeight="1" x14ac:dyDescent="0.3">
      <c r="A121" s="27" t="str">
        <f t="shared" si="5"/>
        <v xml:space="preserve"> </v>
      </c>
      <c r="B121" s="27" t="str">
        <f t="shared" si="6"/>
        <v xml:space="preserve"> </v>
      </c>
      <c r="C121" s="27">
        <f t="shared" si="7"/>
        <v>1</v>
      </c>
      <c r="D121" s="27" t="str">
        <f t="shared" si="8"/>
        <v xml:space="preserve"> </v>
      </c>
      <c r="E121" s="27" t="str">
        <f t="shared" si="9"/>
        <v xml:space="preserve"> </v>
      </c>
      <c r="F121" s="37"/>
      <c r="G121" s="27"/>
      <c r="H121" s="27"/>
      <c r="I121" s="72">
        <v>113</v>
      </c>
      <c r="J121" s="3" t="s">
        <v>205</v>
      </c>
      <c r="K121" s="3" t="s">
        <v>495</v>
      </c>
      <c r="L121" s="3" t="s">
        <v>496</v>
      </c>
      <c r="M121" s="3" t="s">
        <v>690</v>
      </c>
      <c r="N121" s="8">
        <v>139500</v>
      </c>
      <c r="O121" s="3">
        <v>83</v>
      </c>
      <c r="P121" s="3">
        <v>276</v>
      </c>
      <c r="Q121" s="18"/>
      <c r="R121" s="72"/>
      <c r="S121" s="72"/>
      <c r="T121" s="72"/>
      <c r="U121" s="72"/>
      <c r="V121" s="9" t="s">
        <v>497</v>
      </c>
      <c r="W121" s="3" t="s">
        <v>498</v>
      </c>
      <c r="X121" s="3">
        <v>872979</v>
      </c>
      <c r="AD121" s="34"/>
      <c r="AE121" s="34"/>
      <c r="AF121" s="34"/>
      <c r="AG121" s="102"/>
      <c r="AH121" s="102"/>
      <c r="AI121" s="102"/>
      <c r="AJ121" s="102"/>
      <c r="AK121" s="102"/>
      <c r="AL121" s="102"/>
      <c r="AM121" s="102"/>
      <c r="AN121" s="102"/>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c r="HC121" s="34"/>
      <c r="HD121" s="34"/>
      <c r="HE121" s="34"/>
      <c r="HF121" s="34"/>
    </row>
    <row r="122" spans="1:214" s="40" customFormat="1" ht="30" customHeight="1" x14ac:dyDescent="0.3">
      <c r="A122" s="27" t="str">
        <f t="shared" si="5"/>
        <v xml:space="preserve"> </v>
      </c>
      <c r="B122" s="27" t="str">
        <f t="shared" si="6"/>
        <v xml:space="preserve"> </v>
      </c>
      <c r="C122" s="27" t="str">
        <f t="shared" si="7"/>
        <v xml:space="preserve"> </v>
      </c>
      <c r="D122" s="27" t="str">
        <f t="shared" si="8"/>
        <v xml:space="preserve"> </v>
      </c>
      <c r="E122" s="27">
        <f t="shared" si="9"/>
        <v>1</v>
      </c>
      <c r="F122" s="37"/>
      <c r="G122" s="27"/>
      <c r="H122" s="27"/>
      <c r="I122" s="72">
        <v>114</v>
      </c>
      <c r="J122" s="3" t="s">
        <v>15</v>
      </c>
      <c r="K122" s="3" t="s">
        <v>499</v>
      </c>
      <c r="L122" s="3" t="s">
        <v>496</v>
      </c>
      <c r="M122" s="3" t="s">
        <v>690</v>
      </c>
      <c r="N122" s="8">
        <v>240000</v>
      </c>
      <c r="O122" s="3">
        <v>13</v>
      </c>
      <c r="P122" s="3">
        <v>24</v>
      </c>
      <c r="Q122" s="18"/>
      <c r="R122" s="72"/>
      <c r="S122" s="72"/>
      <c r="T122" s="72"/>
      <c r="U122" s="72" t="s">
        <v>675</v>
      </c>
      <c r="V122" s="9" t="s">
        <v>500</v>
      </c>
      <c r="W122" s="3" t="s">
        <v>501</v>
      </c>
      <c r="X122" s="11" t="s">
        <v>502</v>
      </c>
      <c r="Y122" s="30"/>
      <c r="Z122" s="30"/>
      <c r="AA122" s="30"/>
      <c r="AB122" s="30"/>
      <c r="AC122" s="30"/>
      <c r="AD122" s="34"/>
      <c r="AE122" s="34"/>
      <c r="AF122" s="34"/>
      <c r="AG122" s="102"/>
      <c r="AH122" s="102"/>
      <c r="AI122" s="102"/>
      <c r="AJ122" s="102"/>
      <c r="AK122" s="102"/>
      <c r="AL122" s="102"/>
      <c r="AM122" s="102"/>
      <c r="AN122" s="102"/>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c r="HC122" s="34"/>
      <c r="HD122" s="34"/>
      <c r="HE122" s="34"/>
      <c r="HF122" s="34"/>
    </row>
    <row r="123" spans="1:214" s="40" customFormat="1" ht="30" customHeight="1" x14ac:dyDescent="0.3">
      <c r="A123" s="27" t="str">
        <f t="shared" si="5"/>
        <v xml:space="preserve"> </v>
      </c>
      <c r="B123" s="27" t="str">
        <f t="shared" si="6"/>
        <v xml:space="preserve"> </v>
      </c>
      <c r="C123" s="27" t="str">
        <f t="shared" si="7"/>
        <v xml:space="preserve"> </v>
      </c>
      <c r="D123" s="27">
        <f t="shared" si="8"/>
        <v>1</v>
      </c>
      <c r="E123" s="27" t="str">
        <f t="shared" si="9"/>
        <v xml:space="preserve"> </v>
      </c>
      <c r="F123" s="37"/>
      <c r="G123" s="27"/>
      <c r="H123" s="27"/>
      <c r="I123" s="72">
        <v>115</v>
      </c>
      <c r="J123" s="3" t="s">
        <v>14</v>
      </c>
      <c r="K123" s="3" t="s">
        <v>503</v>
      </c>
      <c r="L123" s="3" t="s">
        <v>496</v>
      </c>
      <c r="M123" s="3" t="s">
        <v>690</v>
      </c>
      <c r="N123" s="8">
        <v>800000</v>
      </c>
      <c r="O123" s="3">
        <v>10</v>
      </c>
      <c r="P123" s="3">
        <v>30</v>
      </c>
      <c r="Q123" s="18"/>
      <c r="R123" s="72"/>
      <c r="S123" s="72"/>
      <c r="T123" s="72"/>
      <c r="U123" s="72"/>
      <c r="V123" s="14">
        <v>35191</v>
      </c>
      <c r="W123" s="3" t="s">
        <v>504</v>
      </c>
      <c r="X123" s="11" t="s">
        <v>505</v>
      </c>
      <c r="AD123" s="34"/>
      <c r="AE123" s="34"/>
      <c r="AF123" s="34"/>
      <c r="AG123" s="102"/>
      <c r="AH123" s="102"/>
      <c r="AI123" s="102"/>
      <c r="AJ123" s="102"/>
      <c r="AK123" s="102"/>
      <c r="AL123" s="102"/>
      <c r="AM123" s="102"/>
      <c r="AN123" s="102"/>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c r="HC123" s="34"/>
      <c r="HD123" s="34"/>
      <c r="HE123" s="34"/>
      <c r="HF123" s="34"/>
    </row>
    <row r="124" spans="1:214" s="40" customFormat="1" ht="30" customHeight="1" x14ac:dyDescent="0.3">
      <c r="A124" s="27" t="str">
        <f t="shared" si="5"/>
        <v xml:space="preserve"> </v>
      </c>
      <c r="B124" s="27">
        <f t="shared" si="6"/>
        <v>1</v>
      </c>
      <c r="C124" s="27" t="str">
        <f t="shared" si="7"/>
        <v xml:space="preserve"> </v>
      </c>
      <c r="D124" s="27" t="str">
        <f t="shared" si="8"/>
        <v xml:space="preserve"> </v>
      </c>
      <c r="E124" s="27" t="str">
        <f t="shared" si="9"/>
        <v xml:space="preserve"> </v>
      </c>
      <c r="F124" s="37"/>
      <c r="G124" s="27"/>
      <c r="H124" s="27"/>
      <c r="I124" s="72">
        <v>116</v>
      </c>
      <c r="J124" s="3" t="s">
        <v>210</v>
      </c>
      <c r="K124" s="3" t="s">
        <v>506</v>
      </c>
      <c r="L124" s="3" t="s">
        <v>507</v>
      </c>
      <c r="M124" s="3" t="s">
        <v>690</v>
      </c>
      <c r="N124" s="8">
        <v>4900000</v>
      </c>
      <c r="O124" s="3">
        <v>25</v>
      </c>
      <c r="P124" s="3">
        <v>25</v>
      </c>
      <c r="Q124" s="18" t="s">
        <v>508</v>
      </c>
      <c r="R124" s="72"/>
      <c r="S124" s="72"/>
      <c r="T124" s="72"/>
      <c r="U124" s="72"/>
      <c r="V124" s="14" t="s">
        <v>509</v>
      </c>
      <c r="W124" s="3" t="s">
        <v>510</v>
      </c>
      <c r="X124" s="11" t="s">
        <v>511</v>
      </c>
      <c r="AD124" s="34"/>
      <c r="AE124" s="34"/>
      <c r="AF124" s="34"/>
      <c r="AG124" s="102"/>
      <c r="AH124" s="102"/>
      <c r="AI124" s="102"/>
      <c r="AJ124" s="102"/>
      <c r="AK124" s="102"/>
      <c r="AL124" s="102"/>
      <c r="AM124" s="102"/>
      <c r="AN124" s="102"/>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c r="HC124" s="34"/>
      <c r="HD124" s="34"/>
      <c r="HE124" s="34"/>
      <c r="HF124" s="34"/>
    </row>
    <row r="125" spans="1:214" s="40" customFormat="1" ht="30" customHeight="1" x14ac:dyDescent="0.3">
      <c r="A125" s="27" t="str">
        <f t="shared" si="5"/>
        <v xml:space="preserve"> </v>
      </c>
      <c r="B125" s="27" t="str">
        <f t="shared" si="6"/>
        <v xml:space="preserve"> </v>
      </c>
      <c r="C125" s="27" t="str">
        <f t="shared" si="7"/>
        <v xml:space="preserve"> </v>
      </c>
      <c r="D125" s="27" t="str">
        <f t="shared" si="8"/>
        <v xml:space="preserve"> </v>
      </c>
      <c r="E125" s="27">
        <f t="shared" si="9"/>
        <v>1</v>
      </c>
      <c r="F125" s="37"/>
      <c r="G125" s="27"/>
      <c r="H125" s="27"/>
      <c r="I125" s="72">
        <v>117</v>
      </c>
      <c r="J125" s="3" t="s">
        <v>15</v>
      </c>
      <c r="K125" s="3" t="s">
        <v>512</v>
      </c>
      <c r="L125" s="3" t="s">
        <v>507</v>
      </c>
      <c r="M125" s="3" t="s">
        <v>690</v>
      </c>
      <c r="N125" s="8">
        <v>150000</v>
      </c>
      <c r="O125" s="3">
        <v>23</v>
      </c>
      <c r="P125" s="3">
        <v>20</v>
      </c>
      <c r="Q125" s="23" t="s">
        <v>513</v>
      </c>
      <c r="R125" s="112" t="s">
        <v>675</v>
      </c>
      <c r="S125" s="112"/>
      <c r="T125" s="112"/>
      <c r="U125" s="112"/>
      <c r="V125" s="14">
        <v>39035</v>
      </c>
      <c r="W125" s="3" t="s">
        <v>514</v>
      </c>
      <c r="X125" s="11" t="s">
        <v>515</v>
      </c>
      <c r="Y125" s="30" t="s">
        <v>675</v>
      </c>
      <c r="Z125" s="30"/>
      <c r="AA125" s="30"/>
      <c r="AB125" s="30"/>
      <c r="AC125" s="30"/>
      <c r="AD125" s="34"/>
      <c r="AE125" s="34"/>
      <c r="AF125" s="34"/>
      <c r="AG125" s="102"/>
      <c r="AH125" s="102"/>
      <c r="AI125" s="102"/>
      <c r="AJ125" s="102"/>
      <c r="AK125" s="102"/>
      <c r="AL125" s="102"/>
      <c r="AM125" s="102"/>
      <c r="AN125" s="102"/>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c r="FR125" s="34"/>
      <c r="FS125" s="34"/>
      <c r="FT125" s="34"/>
      <c r="FU125" s="34"/>
      <c r="FV125" s="34"/>
      <c r="FW125" s="34"/>
      <c r="FX125" s="34"/>
      <c r="FY125" s="34"/>
      <c r="FZ125" s="34"/>
      <c r="GA125" s="34"/>
      <c r="GB125" s="34"/>
      <c r="GC125" s="34"/>
      <c r="GD125" s="34"/>
      <c r="GE125" s="34"/>
      <c r="GF125" s="34"/>
      <c r="GG125" s="34"/>
      <c r="GH125" s="34"/>
      <c r="GI125" s="34"/>
      <c r="GJ125" s="34"/>
      <c r="GK125" s="34"/>
      <c r="GL125" s="34"/>
      <c r="GM125" s="34"/>
      <c r="GN125" s="34"/>
      <c r="GO125" s="34"/>
      <c r="GP125" s="34"/>
      <c r="GQ125" s="34"/>
      <c r="GR125" s="34"/>
      <c r="GS125" s="34"/>
      <c r="GT125" s="34"/>
      <c r="GU125" s="34"/>
      <c r="GV125" s="34"/>
      <c r="GW125" s="34"/>
      <c r="GX125" s="34"/>
      <c r="GY125" s="34"/>
      <c r="GZ125" s="34"/>
      <c r="HA125" s="34"/>
      <c r="HB125" s="34"/>
      <c r="HC125" s="34"/>
      <c r="HD125" s="34"/>
      <c r="HE125" s="34"/>
      <c r="HF125" s="34"/>
    </row>
    <row r="126" spans="1:214" s="40" customFormat="1" ht="30" customHeight="1" x14ac:dyDescent="0.3">
      <c r="A126" s="27" t="str">
        <f t="shared" si="5"/>
        <v xml:space="preserve"> </v>
      </c>
      <c r="B126" s="27" t="str">
        <f t="shared" si="6"/>
        <v xml:space="preserve"> </v>
      </c>
      <c r="C126" s="27" t="str">
        <f t="shared" si="7"/>
        <v xml:space="preserve"> </v>
      </c>
      <c r="D126" s="27">
        <f t="shared" si="8"/>
        <v>1</v>
      </c>
      <c r="E126" s="27" t="str">
        <f t="shared" si="9"/>
        <v xml:space="preserve"> </v>
      </c>
      <c r="F126" s="37"/>
      <c r="G126" s="27"/>
      <c r="H126" s="27"/>
      <c r="I126" s="72">
        <v>118</v>
      </c>
      <c r="J126" s="3" t="s">
        <v>14</v>
      </c>
      <c r="K126" s="3" t="s">
        <v>516</v>
      </c>
      <c r="L126" s="3" t="s">
        <v>507</v>
      </c>
      <c r="M126" s="3" t="s">
        <v>690</v>
      </c>
      <c r="N126" s="8">
        <v>2000000</v>
      </c>
      <c r="O126" s="3">
        <v>7</v>
      </c>
      <c r="P126" s="3">
        <v>7</v>
      </c>
      <c r="Q126" s="18"/>
      <c r="R126" s="72"/>
      <c r="S126" s="72"/>
      <c r="T126" s="72"/>
      <c r="U126" s="72"/>
      <c r="V126" s="14"/>
      <c r="W126" s="3" t="s">
        <v>517</v>
      </c>
      <c r="X126" s="11"/>
      <c r="AD126" s="34"/>
      <c r="AE126" s="34"/>
      <c r="AF126" s="34"/>
      <c r="AG126" s="102"/>
      <c r="AH126" s="102"/>
      <c r="AI126" s="102"/>
      <c r="AJ126" s="102"/>
      <c r="AK126" s="102"/>
      <c r="AL126" s="102"/>
      <c r="AM126" s="102"/>
      <c r="AN126" s="102"/>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c r="HC126" s="34"/>
      <c r="HD126" s="34"/>
      <c r="HE126" s="34"/>
      <c r="HF126" s="34"/>
    </row>
    <row r="127" spans="1:214" s="40" customFormat="1" ht="30" customHeight="1" x14ac:dyDescent="0.3">
      <c r="A127" s="27" t="str">
        <f t="shared" si="5"/>
        <v xml:space="preserve"> </v>
      </c>
      <c r="B127" s="27" t="str">
        <f t="shared" si="6"/>
        <v xml:space="preserve"> </v>
      </c>
      <c r="C127" s="27" t="str">
        <f t="shared" si="7"/>
        <v xml:space="preserve"> </v>
      </c>
      <c r="D127" s="27" t="str">
        <f t="shared" si="8"/>
        <v xml:space="preserve"> </v>
      </c>
      <c r="E127" s="27">
        <f t="shared" si="9"/>
        <v>1</v>
      </c>
      <c r="F127" s="37"/>
      <c r="G127" s="27"/>
      <c r="H127" s="27"/>
      <c r="I127" s="72">
        <v>119</v>
      </c>
      <c r="J127" s="3" t="s">
        <v>15</v>
      </c>
      <c r="K127" s="3" t="s">
        <v>336</v>
      </c>
      <c r="L127" s="3" t="s">
        <v>518</v>
      </c>
      <c r="M127" s="3" t="s">
        <v>690</v>
      </c>
      <c r="N127" s="8">
        <v>500000</v>
      </c>
      <c r="O127" s="3">
        <v>13</v>
      </c>
      <c r="P127" s="3">
        <v>24</v>
      </c>
      <c r="Q127" s="18"/>
      <c r="R127" s="72" t="s">
        <v>675</v>
      </c>
      <c r="S127" s="72"/>
      <c r="T127" s="72"/>
      <c r="U127" s="72"/>
      <c r="V127" s="14">
        <v>36613</v>
      </c>
      <c r="W127" s="3" t="s">
        <v>519</v>
      </c>
      <c r="X127" s="11" t="s">
        <v>520</v>
      </c>
      <c r="Y127" s="30" t="s">
        <v>675</v>
      </c>
      <c r="Z127" s="30"/>
      <c r="AA127" s="30"/>
      <c r="AB127" s="30"/>
      <c r="AC127" s="30"/>
      <c r="AD127" s="34"/>
      <c r="AE127" s="34"/>
      <c r="AF127" s="34"/>
      <c r="AG127" s="102"/>
      <c r="AH127" s="102"/>
      <c r="AI127" s="102"/>
      <c r="AJ127" s="102"/>
      <c r="AK127" s="102"/>
      <c r="AL127" s="102"/>
      <c r="AM127" s="102"/>
      <c r="AN127" s="102"/>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c r="HC127" s="34"/>
      <c r="HD127" s="34"/>
      <c r="HE127" s="34"/>
      <c r="HF127" s="34"/>
    </row>
    <row r="128" spans="1:214" s="40" customFormat="1" ht="30" customHeight="1" x14ac:dyDescent="0.3">
      <c r="A128" s="27" t="str">
        <f t="shared" si="5"/>
        <v xml:space="preserve"> </v>
      </c>
      <c r="B128" s="27" t="str">
        <f t="shared" si="6"/>
        <v xml:space="preserve"> </v>
      </c>
      <c r="C128" s="27" t="str">
        <f t="shared" si="7"/>
        <v xml:space="preserve"> </v>
      </c>
      <c r="D128" s="27" t="str">
        <f t="shared" si="8"/>
        <v xml:space="preserve"> </v>
      </c>
      <c r="E128" s="27">
        <f t="shared" si="9"/>
        <v>1</v>
      </c>
      <c r="F128" s="37"/>
      <c r="G128" s="27"/>
      <c r="H128" s="27"/>
      <c r="I128" s="72">
        <v>120</v>
      </c>
      <c r="J128" s="3" t="s">
        <v>15</v>
      </c>
      <c r="K128" s="3" t="s">
        <v>521</v>
      </c>
      <c r="L128" s="3" t="s">
        <v>518</v>
      </c>
      <c r="M128" s="3" t="s">
        <v>690</v>
      </c>
      <c r="N128" s="8">
        <v>208000</v>
      </c>
      <c r="O128" s="3">
        <v>14</v>
      </c>
      <c r="P128" s="3">
        <v>21</v>
      </c>
      <c r="Q128" s="18"/>
      <c r="R128" s="72" t="s">
        <v>675</v>
      </c>
      <c r="S128" s="72"/>
      <c r="T128" s="72"/>
      <c r="U128" s="72"/>
      <c r="V128" s="14">
        <v>37096</v>
      </c>
      <c r="W128" s="3" t="s">
        <v>522</v>
      </c>
      <c r="X128" s="3"/>
      <c r="Y128" s="30" t="s">
        <v>675</v>
      </c>
      <c r="Z128" s="30"/>
      <c r="AA128" s="30"/>
      <c r="AB128" s="30"/>
      <c r="AC128" s="30"/>
      <c r="AD128" s="34"/>
      <c r="AE128" s="34"/>
      <c r="AF128" s="34"/>
      <c r="AG128" s="102"/>
      <c r="AH128" s="102"/>
      <c r="AI128" s="102"/>
      <c r="AJ128" s="102"/>
      <c r="AK128" s="102"/>
      <c r="AL128" s="102"/>
      <c r="AM128" s="102"/>
      <c r="AN128" s="102"/>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c r="HC128" s="34"/>
      <c r="HD128" s="34"/>
      <c r="HE128" s="34"/>
      <c r="HF128" s="34"/>
    </row>
    <row r="129" spans="1:214" s="40" customFormat="1" ht="30" customHeight="1" x14ac:dyDescent="0.3">
      <c r="A129" s="27" t="str">
        <f t="shared" si="5"/>
        <v xml:space="preserve"> </v>
      </c>
      <c r="B129" s="27" t="str">
        <f t="shared" si="6"/>
        <v xml:space="preserve"> </v>
      </c>
      <c r="C129" s="27" t="str">
        <f t="shared" si="7"/>
        <v xml:space="preserve"> </v>
      </c>
      <c r="D129" s="27" t="str">
        <f t="shared" si="8"/>
        <v xml:space="preserve"> </v>
      </c>
      <c r="E129" s="27">
        <f t="shared" si="9"/>
        <v>1</v>
      </c>
      <c r="F129" s="37"/>
      <c r="G129" s="27"/>
      <c r="H129" s="27"/>
      <c r="I129" s="72">
        <v>121</v>
      </c>
      <c r="J129" s="3" t="s">
        <v>15</v>
      </c>
      <c r="K129" s="3" t="s">
        <v>523</v>
      </c>
      <c r="L129" s="3" t="s">
        <v>524</v>
      </c>
      <c r="M129" s="3" t="s">
        <v>690</v>
      </c>
      <c r="N129" s="8">
        <v>200000</v>
      </c>
      <c r="O129" s="3">
        <v>18</v>
      </c>
      <c r="P129" s="3">
        <v>42</v>
      </c>
      <c r="Q129" s="18"/>
      <c r="R129" s="72" t="s">
        <v>675</v>
      </c>
      <c r="S129" s="72"/>
      <c r="T129" s="72"/>
      <c r="U129" s="72"/>
      <c r="V129" s="9" t="s">
        <v>525</v>
      </c>
      <c r="W129" s="3" t="s">
        <v>526</v>
      </c>
      <c r="X129" s="3"/>
      <c r="Y129" s="30" t="s">
        <v>675</v>
      </c>
      <c r="Z129" s="30"/>
      <c r="AA129" s="30"/>
      <c r="AB129" s="30"/>
      <c r="AC129" s="30"/>
      <c r="AD129" s="34"/>
      <c r="AE129" s="34"/>
      <c r="AF129" s="34"/>
      <c r="AG129" s="102"/>
      <c r="AH129" s="102"/>
      <c r="AI129" s="102"/>
      <c r="AJ129" s="102"/>
      <c r="AK129" s="102"/>
      <c r="AL129" s="102"/>
      <c r="AM129" s="102"/>
      <c r="AN129" s="102"/>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c r="FR129" s="34"/>
      <c r="FS129" s="34"/>
      <c r="FT129" s="34"/>
      <c r="FU129" s="34"/>
      <c r="FV129" s="34"/>
      <c r="FW129" s="34"/>
      <c r="FX129" s="34"/>
      <c r="FY129" s="34"/>
      <c r="FZ129" s="34"/>
      <c r="GA129" s="34"/>
      <c r="GB129" s="34"/>
      <c r="GC129" s="34"/>
      <c r="GD129" s="34"/>
      <c r="GE129" s="34"/>
      <c r="GF129" s="34"/>
      <c r="GG129" s="34"/>
      <c r="GH129" s="34"/>
      <c r="GI129" s="34"/>
      <c r="GJ129" s="34"/>
      <c r="GK129" s="34"/>
      <c r="GL129" s="34"/>
      <c r="GM129" s="34"/>
      <c r="GN129" s="34"/>
      <c r="GO129" s="34"/>
      <c r="GP129" s="34"/>
      <c r="GQ129" s="34"/>
      <c r="GR129" s="34"/>
      <c r="GS129" s="34"/>
      <c r="GT129" s="34"/>
      <c r="GU129" s="34"/>
      <c r="GV129" s="34"/>
      <c r="GW129" s="34"/>
      <c r="GX129" s="34"/>
      <c r="GY129" s="34"/>
      <c r="GZ129" s="34"/>
      <c r="HA129" s="34"/>
      <c r="HB129" s="34"/>
      <c r="HC129" s="34"/>
      <c r="HD129" s="34"/>
      <c r="HE129" s="34"/>
      <c r="HF129" s="34"/>
    </row>
    <row r="130" spans="1:214" s="40" customFormat="1" ht="30" customHeight="1" x14ac:dyDescent="0.3">
      <c r="A130" s="27" t="str">
        <f t="shared" si="5"/>
        <v xml:space="preserve"> </v>
      </c>
      <c r="B130" s="27" t="str">
        <f t="shared" si="6"/>
        <v xml:space="preserve"> </v>
      </c>
      <c r="C130" s="27" t="str">
        <f t="shared" si="7"/>
        <v xml:space="preserve"> </v>
      </c>
      <c r="D130" s="27" t="str">
        <f t="shared" si="8"/>
        <v xml:space="preserve"> </v>
      </c>
      <c r="E130" s="27">
        <f t="shared" si="9"/>
        <v>1</v>
      </c>
      <c r="F130" s="37"/>
      <c r="G130" s="27"/>
      <c r="H130" s="27"/>
      <c r="I130" s="72">
        <v>122</v>
      </c>
      <c r="J130" s="3" t="s">
        <v>15</v>
      </c>
      <c r="K130" s="3" t="s">
        <v>527</v>
      </c>
      <c r="L130" s="3" t="s">
        <v>528</v>
      </c>
      <c r="M130" s="3" t="s">
        <v>690</v>
      </c>
      <c r="N130" s="8">
        <v>135000</v>
      </c>
      <c r="O130" s="3">
        <v>9</v>
      </c>
      <c r="P130" s="3">
        <v>30</v>
      </c>
      <c r="Q130" s="18"/>
      <c r="R130" s="72"/>
      <c r="S130" s="72"/>
      <c r="T130" s="72"/>
      <c r="U130" s="72" t="s">
        <v>675</v>
      </c>
      <c r="V130" s="9" t="s">
        <v>433</v>
      </c>
      <c r="W130" s="3" t="s">
        <v>529</v>
      </c>
      <c r="X130" s="11"/>
      <c r="Y130" s="30"/>
      <c r="Z130" s="30"/>
      <c r="AA130" s="30"/>
      <c r="AB130" s="30"/>
      <c r="AC130" s="30"/>
      <c r="AD130" s="34"/>
      <c r="AE130" s="34"/>
      <c r="AF130" s="34"/>
      <c r="AG130" s="102"/>
      <c r="AH130" s="102"/>
      <c r="AI130" s="102"/>
      <c r="AJ130" s="102"/>
      <c r="AK130" s="102"/>
      <c r="AL130" s="102"/>
      <c r="AM130" s="102"/>
      <c r="AN130" s="102"/>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c r="FR130" s="34"/>
      <c r="FS130" s="34"/>
      <c r="FT130" s="34"/>
      <c r="FU130" s="34"/>
      <c r="FV130" s="34"/>
      <c r="FW130" s="34"/>
      <c r="FX130" s="34"/>
      <c r="FY130" s="34"/>
      <c r="FZ130" s="34"/>
      <c r="GA130" s="34"/>
      <c r="GB130" s="34"/>
      <c r="GC130" s="34"/>
      <c r="GD130" s="34"/>
      <c r="GE130" s="34"/>
      <c r="GF130" s="34"/>
      <c r="GG130" s="34"/>
      <c r="GH130" s="34"/>
      <c r="GI130" s="34"/>
      <c r="GJ130" s="34"/>
      <c r="GK130" s="34"/>
      <c r="GL130" s="34"/>
      <c r="GM130" s="34"/>
      <c r="GN130" s="34"/>
      <c r="GO130" s="34"/>
      <c r="GP130" s="34"/>
      <c r="GQ130" s="34"/>
      <c r="GR130" s="34"/>
      <c r="GS130" s="34"/>
      <c r="GT130" s="34"/>
      <c r="GU130" s="34"/>
      <c r="GV130" s="34"/>
      <c r="GW130" s="34"/>
      <c r="GX130" s="34"/>
      <c r="GY130" s="34"/>
      <c r="GZ130" s="34"/>
      <c r="HA130" s="34"/>
      <c r="HB130" s="34"/>
      <c r="HC130" s="34"/>
      <c r="HD130" s="34"/>
      <c r="HE130" s="34"/>
      <c r="HF130" s="34"/>
    </row>
    <row r="131" spans="1:214" s="40" customFormat="1" ht="30" customHeight="1" x14ac:dyDescent="0.3">
      <c r="A131" s="27" t="str">
        <f t="shared" si="5"/>
        <v xml:space="preserve"> </v>
      </c>
      <c r="B131" s="27" t="str">
        <f t="shared" si="6"/>
        <v xml:space="preserve"> </v>
      </c>
      <c r="C131" s="27" t="str">
        <f t="shared" si="7"/>
        <v xml:space="preserve"> </v>
      </c>
      <c r="D131" s="27" t="str">
        <f t="shared" si="8"/>
        <v xml:space="preserve"> </v>
      </c>
      <c r="E131" s="27">
        <f t="shared" si="9"/>
        <v>1</v>
      </c>
      <c r="F131" s="37"/>
      <c r="G131" s="27"/>
      <c r="H131" s="27"/>
      <c r="I131" s="72">
        <v>123</v>
      </c>
      <c r="J131" s="3" t="s">
        <v>15</v>
      </c>
      <c r="K131" s="3" t="s">
        <v>530</v>
      </c>
      <c r="L131" s="3" t="s">
        <v>528</v>
      </c>
      <c r="M131" s="3" t="s">
        <v>690</v>
      </c>
      <c r="N131" s="8">
        <v>161000</v>
      </c>
      <c r="O131" s="3">
        <v>28</v>
      </c>
      <c r="P131" s="3">
        <v>21</v>
      </c>
      <c r="Q131" s="18"/>
      <c r="R131" s="72" t="s">
        <v>675</v>
      </c>
      <c r="S131" s="72"/>
      <c r="T131" s="72"/>
      <c r="U131" s="72"/>
      <c r="V131" s="9" t="s">
        <v>531</v>
      </c>
      <c r="W131" s="3" t="s">
        <v>532</v>
      </c>
      <c r="X131" s="3" t="s">
        <v>533</v>
      </c>
      <c r="Y131" s="30"/>
      <c r="Z131" s="30"/>
      <c r="AA131" s="30"/>
      <c r="AB131" s="30"/>
      <c r="AC131" s="30"/>
      <c r="AD131" s="34"/>
      <c r="AE131" s="34"/>
      <c r="AF131" s="34"/>
      <c r="AG131" s="102"/>
      <c r="AH131" s="102"/>
      <c r="AI131" s="102"/>
      <c r="AJ131" s="102"/>
      <c r="AK131" s="102"/>
      <c r="AL131" s="102"/>
      <c r="AM131" s="102"/>
      <c r="AN131" s="102"/>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c r="HC131" s="34"/>
      <c r="HD131" s="34"/>
      <c r="HE131" s="34"/>
      <c r="HF131" s="34"/>
    </row>
    <row r="132" spans="1:214" s="40" customFormat="1" ht="30" customHeight="1" x14ac:dyDescent="0.3">
      <c r="A132" s="27" t="str">
        <f t="shared" ref="A132:A215" si="10">IF(J132="Tiểu thủ công nghiệp",1," ")</f>
        <v xml:space="preserve"> </v>
      </c>
      <c r="B132" s="27" t="str">
        <f t="shared" si="6"/>
        <v xml:space="preserve"> </v>
      </c>
      <c r="C132" s="27" t="str">
        <f t="shared" si="7"/>
        <v xml:space="preserve"> </v>
      </c>
      <c r="D132" s="27" t="str">
        <f t="shared" si="8"/>
        <v xml:space="preserve"> </v>
      </c>
      <c r="E132" s="27">
        <f t="shared" si="9"/>
        <v>1</v>
      </c>
      <c r="F132" s="37"/>
      <c r="G132" s="27"/>
      <c r="H132" s="27"/>
      <c r="I132" s="72">
        <v>124</v>
      </c>
      <c r="J132" s="3" t="s">
        <v>15</v>
      </c>
      <c r="K132" s="3" t="s">
        <v>534</v>
      </c>
      <c r="L132" s="3" t="s">
        <v>528</v>
      </c>
      <c r="M132" s="3" t="s">
        <v>690</v>
      </c>
      <c r="N132" s="8">
        <v>300000</v>
      </c>
      <c r="O132" s="3">
        <v>19</v>
      </c>
      <c r="P132" s="3">
        <v>20</v>
      </c>
      <c r="Q132" s="18" t="s">
        <v>486</v>
      </c>
      <c r="R132" s="72" t="s">
        <v>675</v>
      </c>
      <c r="S132" s="72"/>
      <c r="T132" s="72"/>
      <c r="U132" s="72"/>
      <c r="V132" s="9" t="s">
        <v>360</v>
      </c>
      <c r="W132" s="3" t="s">
        <v>535</v>
      </c>
      <c r="X132" s="11"/>
      <c r="Y132" s="30" t="s">
        <v>675</v>
      </c>
      <c r="Z132" s="30"/>
      <c r="AA132" s="30"/>
      <c r="AB132" s="30"/>
      <c r="AC132" s="30"/>
      <c r="AD132" s="34"/>
      <c r="AE132" s="34"/>
      <c r="AF132" s="34"/>
      <c r="AG132" s="102"/>
      <c r="AH132" s="102"/>
      <c r="AI132" s="102"/>
      <c r="AJ132" s="102"/>
      <c r="AK132" s="102"/>
      <c r="AL132" s="102"/>
      <c r="AM132" s="102"/>
      <c r="AN132" s="102"/>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c r="HC132" s="34"/>
      <c r="HD132" s="34"/>
      <c r="HE132" s="34"/>
      <c r="HF132" s="34"/>
    </row>
    <row r="133" spans="1:214" s="40" customFormat="1" ht="30" customHeight="1" x14ac:dyDescent="0.3">
      <c r="A133" s="27" t="str">
        <f t="shared" si="10"/>
        <v xml:space="preserve"> </v>
      </c>
      <c r="B133" s="27" t="str">
        <f t="shared" si="6"/>
        <v xml:space="preserve"> </v>
      </c>
      <c r="C133" s="27" t="str">
        <f t="shared" si="7"/>
        <v xml:space="preserve"> </v>
      </c>
      <c r="D133" s="27" t="str">
        <f t="shared" si="8"/>
        <v xml:space="preserve"> </v>
      </c>
      <c r="E133" s="27">
        <f t="shared" si="9"/>
        <v>1</v>
      </c>
      <c r="F133" s="37"/>
      <c r="G133" s="27"/>
      <c r="H133" s="27"/>
      <c r="I133" s="72">
        <v>125</v>
      </c>
      <c r="J133" s="3" t="s">
        <v>15</v>
      </c>
      <c r="K133" s="3" t="s">
        <v>537</v>
      </c>
      <c r="L133" s="3" t="s">
        <v>536</v>
      </c>
      <c r="M133" s="3" t="s">
        <v>690</v>
      </c>
      <c r="N133" s="8">
        <v>240000</v>
      </c>
      <c r="O133" s="3">
        <v>11</v>
      </c>
      <c r="P133" s="3">
        <v>11</v>
      </c>
      <c r="Q133" s="18"/>
      <c r="R133" s="72" t="s">
        <v>675</v>
      </c>
      <c r="S133" s="72"/>
      <c r="T133" s="72"/>
      <c r="U133" s="72"/>
      <c r="V133" s="9" t="s">
        <v>538</v>
      </c>
      <c r="W133" s="3" t="s">
        <v>539</v>
      </c>
      <c r="X133" s="11"/>
      <c r="Y133" s="30" t="s">
        <v>675</v>
      </c>
      <c r="Z133" s="30"/>
      <c r="AA133" s="30"/>
      <c r="AB133" s="30"/>
      <c r="AC133" s="30"/>
      <c r="AD133" s="34"/>
      <c r="AE133" s="34"/>
      <c r="AF133" s="34"/>
      <c r="AG133" s="102"/>
      <c r="AH133" s="102"/>
      <c r="AI133" s="102"/>
      <c r="AJ133" s="102"/>
      <c r="AK133" s="102"/>
      <c r="AL133" s="102"/>
      <c r="AM133" s="102"/>
      <c r="AN133" s="102"/>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c r="HC133" s="34"/>
      <c r="HD133" s="34"/>
      <c r="HE133" s="34"/>
      <c r="HF133" s="34"/>
    </row>
    <row r="134" spans="1:214" s="40" customFormat="1" ht="30" customHeight="1" x14ac:dyDescent="0.3">
      <c r="A134" s="27" t="str">
        <f t="shared" si="10"/>
        <v xml:space="preserve"> </v>
      </c>
      <c r="B134" s="27" t="str">
        <f t="shared" si="6"/>
        <v xml:space="preserve"> </v>
      </c>
      <c r="C134" s="27" t="str">
        <f t="shared" si="7"/>
        <v xml:space="preserve"> </v>
      </c>
      <c r="D134" s="27" t="str">
        <f t="shared" si="8"/>
        <v xml:space="preserve"> </v>
      </c>
      <c r="E134" s="27">
        <f t="shared" si="9"/>
        <v>1</v>
      </c>
      <c r="F134" s="37"/>
      <c r="G134" s="27"/>
      <c r="H134" s="27"/>
      <c r="I134" s="72">
        <v>126</v>
      </c>
      <c r="J134" s="3" t="s">
        <v>15</v>
      </c>
      <c r="K134" s="3" t="s">
        <v>540</v>
      </c>
      <c r="L134" s="3" t="s">
        <v>541</v>
      </c>
      <c r="M134" s="3" t="s">
        <v>690</v>
      </c>
      <c r="N134" s="8">
        <v>245000</v>
      </c>
      <c r="O134" s="3">
        <v>12</v>
      </c>
      <c r="P134" s="3">
        <v>15</v>
      </c>
      <c r="Q134" s="18"/>
      <c r="R134" s="72" t="s">
        <v>675</v>
      </c>
      <c r="S134" s="72"/>
      <c r="T134" s="72"/>
      <c r="U134" s="72"/>
      <c r="V134" s="9" t="s">
        <v>542</v>
      </c>
      <c r="W134" s="3" t="s">
        <v>543</v>
      </c>
      <c r="X134" s="11"/>
      <c r="Y134" s="30" t="s">
        <v>675</v>
      </c>
      <c r="Z134" s="30"/>
      <c r="AA134" s="30"/>
      <c r="AB134" s="30"/>
      <c r="AC134" s="30"/>
      <c r="AD134" s="34"/>
      <c r="AE134" s="34"/>
      <c r="AF134" s="34"/>
      <c r="AG134" s="102"/>
      <c r="AH134" s="102"/>
      <c r="AI134" s="102"/>
      <c r="AJ134" s="102"/>
      <c r="AK134" s="102"/>
      <c r="AL134" s="102"/>
      <c r="AM134" s="102"/>
      <c r="AN134" s="102"/>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row>
    <row r="135" spans="1:214" s="40" customFormat="1" ht="30" customHeight="1" x14ac:dyDescent="0.3">
      <c r="A135" s="27" t="str">
        <f t="shared" si="10"/>
        <v xml:space="preserve"> </v>
      </c>
      <c r="B135" s="27" t="str">
        <f t="shared" si="6"/>
        <v xml:space="preserve"> </v>
      </c>
      <c r="C135" s="27" t="str">
        <f t="shared" si="7"/>
        <v xml:space="preserve"> </v>
      </c>
      <c r="D135" s="27" t="str">
        <f t="shared" si="8"/>
        <v xml:space="preserve"> </v>
      </c>
      <c r="E135" s="27">
        <f t="shared" si="9"/>
        <v>1</v>
      </c>
      <c r="F135" s="37"/>
      <c r="G135" s="27"/>
      <c r="H135" s="27"/>
      <c r="I135" s="72">
        <v>127</v>
      </c>
      <c r="J135" s="3" t="s">
        <v>15</v>
      </c>
      <c r="K135" s="3" t="s">
        <v>545</v>
      </c>
      <c r="L135" s="3" t="s">
        <v>544</v>
      </c>
      <c r="M135" s="3" t="s">
        <v>690</v>
      </c>
      <c r="N135" s="8">
        <v>280000</v>
      </c>
      <c r="O135" s="3">
        <v>10</v>
      </c>
      <c r="P135" s="3">
        <v>10</v>
      </c>
      <c r="Q135" s="18" t="s">
        <v>546</v>
      </c>
      <c r="R135" s="72" t="s">
        <v>675</v>
      </c>
      <c r="S135" s="72"/>
      <c r="T135" s="72"/>
      <c r="U135" s="72"/>
      <c r="V135" s="9" t="s">
        <v>547</v>
      </c>
      <c r="W135" s="3" t="s">
        <v>548</v>
      </c>
      <c r="X135" s="11" t="s">
        <v>549</v>
      </c>
      <c r="Y135" s="30" t="s">
        <v>675</v>
      </c>
      <c r="Z135" s="30"/>
      <c r="AA135" s="30"/>
      <c r="AB135" s="30"/>
      <c r="AC135" s="30"/>
      <c r="AD135" s="34"/>
      <c r="AE135" s="34"/>
      <c r="AF135" s="34"/>
      <c r="AG135" s="102"/>
      <c r="AH135" s="102"/>
      <c r="AI135" s="102"/>
      <c r="AJ135" s="102"/>
      <c r="AK135" s="102"/>
      <c r="AL135" s="102"/>
      <c r="AM135" s="102"/>
      <c r="AN135" s="102"/>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row>
    <row r="136" spans="1:214" s="40" customFormat="1" ht="30" customHeight="1" x14ac:dyDescent="0.3">
      <c r="A136" s="27">
        <f t="shared" si="10"/>
        <v>1</v>
      </c>
      <c r="B136" s="27" t="str">
        <f t="shared" si="6"/>
        <v xml:space="preserve"> </v>
      </c>
      <c r="C136" s="27" t="str">
        <f t="shared" si="7"/>
        <v xml:space="preserve"> </v>
      </c>
      <c r="D136" s="27" t="str">
        <f t="shared" si="8"/>
        <v xml:space="preserve"> </v>
      </c>
      <c r="E136" s="27" t="str">
        <f t="shared" si="9"/>
        <v xml:space="preserve"> </v>
      </c>
      <c r="F136" s="37"/>
      <c r="G136" s="27"/>
      <c r="H136" s="27"/>
      <c r="I136" s="72">
        <v>128</v>
      </c>
      <c r="J136" s="3" t="s">
        <v>204</v>
      </c>
      <c r="K136" s="3" t="s">
        <v>550</v>
      </c>
      <c r="L136" s="3" t="s">
        <v>544</v>
      </c>
      <c r="M136" s="3" t="s">
        <v>690</v>
      </c>
      <c r="N136" s="8">
        <v>300000</v>
      </c>
      <c r="O136" s="3">
        <v>7</v>
      </c>
      <c r="P136" s="3">
        <v>70</v>
      </c>
      <c r="Q136" s="18"/>
      <c r="R136" s="72"/>
      <c r="S136" s="72"/>
      <c r="T136" s="72"/>
      <c r="U136" s="72"/>
      <c r="V136" s="9" t="s">
        <v>551</v>
      </c>
      <c r="W136" s="3" t="s">
        <v>552</v>
      </c>
      <c r="X136" s="11" t="s">
        <v>553</v>
      </c>
      <c r="AD136" s="34"/>
      <c r="AE136" s="34"/>
      <c r="AF136" s="34"/>
      <c r="AG136" s="102"/>
      <c r="AH136" s="102"/>
      <c r="AI136" s="102"/>
      <c r="AJ136" s="102"/>
      <c r="AK136" s="102"/>
      <c r="AL136" s="102"/>
      <c r="AM136" s="102"/>
      <c r="AN136" s="102"/>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row>
    <row r="137" spans="1:214" s="40" customFormat="1" ht="30" customHeight="1" x14ac:dyDescent="0.3">
      <c r="A137" s="27" t="str">
        <f t="shared" si="10"/>
        <v xml:space="preserve"> </v>
      </c>
      <c r="B137" s="27" t="str">
        <f t="shared" ref="B137:B215" si="11">IF(J137="Thương mại dịch vụ",1," ")</f>
        <v xml:space="preserve"> </v>
      </c>
      <c r="C137" s="27" t="str">
        <f t="shared" ref="C137:C215" si="12">IF(J137="Giao thông vận tải",1," ")</f>
        <v xml:space="preserve"> </v>
      </c>
      <c r="D137" s="27" t="str">
        <f t="shared" ref="D137:D215" si="13">IF(J137="Xây dựng",1," ")</f>
        <v xml:space="preserve"> </v>
      </c>
      <c r="E137" s="27">
        <f t="shared" ref="E137:E215" si="14">IF(J137="Nông nghiệp",1," ")</f>
        <v>1</v>
      </c>
      <c r="F137" s="37"/>
      <c r="G137" s="27"/>
      <c r="H137" s="27"/>
      <c r="I137" s="72">
        <v>129</v>
      </c>
      <c r="J137" s="3" t="s">
        <v>15</v>
      </c>
      <c r="K137" s="3" t="s">
        <v>554</v>
      </c>
      <c r="L137" s="3" t="s">
        <v>555</v>
      </c>
      <c r="M137" s="3" t="s">
        <v>556</v>
      </c>
      <c r="N137" s="8">
        <v>300000</v>
      </c>
      <c r="O137" s="3">
        <v>45</v>
      </c>
      <c r="P137" s="3">
        <v>35</v>
      </c>
      <c r="Q137" s="2" t="s">
        <v>557</v>
      </c>
      <c r="R137" s="113" t="s">
        <v>675</v>
      </c>
      <c r="S137" s="113"/>
      <c r="T137" s="113"/>
      <c r="U137" s="113"/>
      <c r="V137" s="9" t="s">
        <v>558</v>
      </c>
      <c r="W137" s="3" t="s">
        <v>559</v>
      </c>
      <c r="X137" s="11" t="s">
        <v>560</v>
      </c>
      <c r="AD137" s="34"/>
      <c r="AE137" s="34"/>
      <c r="AF137" s="34"/>
      <c r="AG137" s="102"/>
      <c r="AH137" s="102"/>
      <c r="AI137" s="102"/>
      <c r="AJ137" s="102"/>
      <c r="AK137" s="102"/>
      <c r="AL137" s="102"/>
      <c r="AM137" s="102"/>
      <c r="AN137" s="102"/>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row>
    <row r="138" spans="1:214" s="40" customFormat="1" ht="30" customHeight="1" x14ac:dyDescent="0.3">
      <c r="A138" s="27" t="str">
        <f t="shared" si="10"/>
        <v xml:space="preserve"> </v>
      </c>
      <c r="B138" s="27" t="str">
        <f t="shared" si="11"/>
        <v xml:space="preserve"> </v>
      </c>
      <c r="C138" s="27" t="str">
        <f t="shared" si="12"/>
        <v xml:space="preserve"> </v>
      </c>
      <c r="D138" s="27" t="str">
        <f t="shared" si="13"/>
        <v xml:space="preserve"> </v>
      </c>
      <c r="E138" s="27">
        <f t="shared" si="14"/>
        <v>1</v>
      </c>
      <c r="F138" s="37"/>
      <c r="G138" s="27"/>
      <c r="H138" s="27"/>
      <c r="I138" s="72">
        <v>130</v>
      </c>
      <c r="J138" s="3" t="s">
        <v>15</v>
      </c>
      <c r="K138" s="3" t="s">
        <v>561</v>
      </c>
      <c r="L138" s="3" t="s">
        <v>562</v>
      </c>
      <c r="M138" s="3" t="s">
        <v>556</v>
      </c>
      <c r="N138" s="8">
        <v>97000</v>
      </c>
      <c r="O138" s="3">
        <v>30</v>
      </c>
      <c r="P138" s="3">
        <v>80</v>
      </c>
      <c r="Q138" s="18"/>
      <c r="R138" s="72" t="s">
        <v>675</v>
      </c>
      <c r="S138" s="72"/>
      <c r="T138" s="72"/>
      <c r="U138" s="72"/>
      <c r="V138" s="9" t="s">
        <v>563</v>
      </c>
      <c r="W138" s="3" t="s">
        <v>564</v>
      </c>
      <c r="X138" s="11" t="s">
        <v>565</v>
      </c>
      <c r="AD138" s="34"/>
      <c r="AE138" s="34"/>
      <c r="AF138" s="34"/>
      <c r="AG138" s="102"/>
      <c r="AH138" s="102"/>
      <c r="AI138" s="102"/>
      <c r="AJ138" s="102"/>
      <c r="AK138" s="102"/>
      <c r="AL138" s="102"/>
      <c r="AM138" s="102"/>
      <c r="AN138" s="102"/>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row>
    <row r="139" spans="1:214" s="40" customFormat="1" ht="30" customHeight="1" x14ac:dyDescent="0.3">
      <c r="A139" s="27" t="str">
        <f t="shared" si="10"/>
        <v xml:space="preserve"> </v>
      </c>
      <c r="B139" s="27" t="str">
        <f t="shared" si="11"/>
        <v xml:space="preserve"> </v>
      </c>
      <c r="C139" s="27" t="str">
        <f t="shared" si="12"/>
        <v xml:space="preserve"> </v>
      </c>
      <c r="D139" s="27" t="str">
        <f t="shared" si="13"/>
        <v xml:space="preserve"> </v>
      </c>
      <c r="E139" s="27">
        <f t="shared" si="14"/>
        <v>1</v>
      </c>
      <c r="F139" s="37"/>
      <c r="G139" s="27"/>
      <c r="H139" s="27"/>
      <c r="I139" s="72">
        <v>131</v>
      </c>
      <c r="J139" s="3" t="s">
        <v>15</v>
      </c>
      <c r="K139" s="3" t="s">
        <v>566</v>
      </c>
      <c r="L139" s="3" t="s">
        <v>567</v>
      </c>
      <c r="M139" s="3" t="s">
        <v>556</v>
      </c>
      <c r="N139" s="8">
        <v>180000</v>
      </c>
      <c r="O139" s="3">
        <v>7</v>
      </c>
      <c r="P139" s="3">
        <v>20</v>
      </c>
      <c r="Q139" s="18"/>
      <c r="R139" s="72" t="s">
        <v>675</v>
      </c>
      <c r="S139" s="72"/>
      <c r="T139" s="72"/>
      <c r="U139" s="72"/>
      <c r="V139" s="9" t="s">
        <v>568</v>
      </c>
      <c r="W139" s="3" t="s">
        <v>569</v>
      </c>
      <c r="X139" s="3"/>
      <c r="AD139" s="34"/>
      <c r="AE139" s="34"/>
      <c r="AF139" s="34"/>
      <c r="AG139" s="102"/>
      <c r="AH139" s="102"/>
      <c r="AI139" s="102"/>
      <c r="AJ139" s="102"/>
      <c r="AK139" s="102"/>
      <c r="AL139" s="102"/>
      <c r="AM139" s="102"/>
      <c r="AN139" s="102"/>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row>
    <row r="140" spans="1:214" s="40" customFormat="1" ht="30" customHeight="1" x14ac:dyDescent="0.3">
      <c r="A140" s="27" t="str">
        <f t="shared" si="10"/>
        <v xml:space="preserve"> </v>
      </c>
      <c r="B140" s="27" t="str">
        <f t="shared" si="11"/>
        <v xml:space="preserve"> </v>
      </c>
      <c r="C140" s="27" t="str">
        <f t="shared" si="12"/>
        <v xml:space="preserve"> </v>
      </c>
      <c r="D140" s="27" t="str">
        <f t="shared" si="13"/>
        <v xml:space="preserve"> </v>
      </c>
      <c r="E140" s="27">
        <f t="shared" si="14"/>
        <v>1</v>
      </c>
      <c r="F140" s="37"/>
      <c r="G140" s="27"/>
      <c r="H140" s="27"/>
      <c r="I140" s="72">
        <v>132</v>
      </c>
      <c r="J140" s="3" t="s">
        <v>15</v>
      </c>
      <c r="K140" s="3" t="s">
        <v>570</v>
      </c>
      <c r="L140" s="3" t="s">
        <v>571</v>
      </c>
      <c r="M140" s="3" t="s">
        <v>556</v>
      </c>
      <c r="N140" s="8">
        <v>700000</v>
      </c>
      <c r="O140" s="3">
        <v>13</v>
      </c>
      <c r="P140" s="3">
        <v>30</v>
      </c>
      <c r="Q140" s="18"/>
      <c r="R140" s="72" t="s">
        <v>675</v>
      </c>
      <c r="S140" s="72"/>
      <c r="T140" s="72"/>
      <c r="U140" s="72"/>
      <c r="V140" s="9"/>
      <c r="W140" s="3" t="s">
        <v>572</v>
      </c>
      <c r="X140" s="11" t="s">
        <v>573</v>
      </c>
      <c r="AD140" s="34"/>
      <c r="AE140" s="34"/>
      <c r="AF140" s="34"/>
      <c r="AG140" s="102"/>
      <c r="AH140" s="102"/>
      <c r="AI140" s="102"/>
      <c r="AJ140" s="102"/>
      <c r="AK140" s="102"/>
      <c r="AL140" s="102"/>
      <c r="AM140" s="102"/>
      <c r="AN140" s="102"/>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row>
    <row r="141" spans="1:214" s="40" customFormat="1" ht="30" customHeight="1" x14ac:dyDescent="0.3">
      <c r="A141" s="27" t="str">
        <f t="shared" si="10"/>
        <v xml:space="preserve"> </v>
      </c>
      <c r="B141" s="27" t="str">
        <f t="shared" si="11"/>
        <v xml:space="preserve"> </v>
      </c>
      <c r="C141" s="27" t="str">
        <f t="shared" si="12"/>
        <v xml:space="preserve"> </v>
      </c>
      <c r="D141" s="27" t="str">
        <f t="shared" si="13"/>
        <v xml:space="preserve"> </v>
      </c>
      <c r="E141" s="27">
        <f t="shared" si="14"/>
        <v>1</v>
      </c>
      <c r="F141" s="37"/>
      <c r="G141" s="27"/>
      <c r="H141" s="27"/>
      <c r="I141" s="72">
        <v>133</v>
      </c>
      <c r="J141" s="3" t="s">
        <v>15</v>
      </c>
      <c r="K141" s="3" t="s">
        <v>574</v>
      </c>
      <c r="L141" s="3" t="s">
        <v>575</v>
      </c>
      <c r="M141" s="3" t="s">
        <v>556</v>
      </c>
      <c r="N141" s="8">
        <v>150000</v>
      </c>
      <c r="O141" s="3">
        <v>15</v>
      </c>
      <c r="P141" s="3">
        <v>15</v>
      </c>
      <c r="Q141" s="18"/>
      <c r="R141" s="72" t="s">
        <v>675</v>
      </c>
      <c r="S141" s="72"/>
      <c r="T141" s="72"/>
      <c r="U141" s="72"/>
      <c r="V141" s="9" t="s">
        <v>36</v>
      </c>
      <c r="W141" s="3" t="s">
        <v>576</v>
      </c>
      <c r="X141" s="11" t="s">
        <v>577</v>
      </c>
      <c r="AD141" s="34"/>
      <c r="AE141" s="34"/>
      <c r="AF141" s="34"/>
      <c r="AG141" s="102"/>
      <c r="AH141" s="102"/>
      <c r="AI141" s="102"/>
      <c r="AJ141" s="102"/>
      <c r="AK141" s="102"/>
      <c r="AL141" s="102"/>
      <c r="AM141" s="102"/>
      <c r="AN141" s="102"/>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row>
    <row r="142" spans="1:214" s="40" customFormat="1" ht="30" customHeight="1" x14ac:dyDescent="0.3">
      <c r="A142" s="27" t="str">
        <f t="shared" si="10"/>
        <v xml:space="preserve"> </v>
      </c>
      <c r="B142" s="27" t="str">
        <f t="shared" si="11"/>
        <v xml:space="preserve"> </v>
      </c>
      <c r="C142" s="27" t="str">
        <f t="shared" si="12"/>
        <v xml:space="preserve"> </v>
      </c>
      <c r="D142" s="27" t="str">
        <f t="shared" si="13"/>
        <v xml:space="preserve"> </v>
      </c>
      <c r="E142" s="27">
        <f t="shared" si="14"/>
        <v>1</v>
      </c>
      <c r="F142" s="37"/>
      <c r="G142" s="27"/>
      <c r="H142" s="27"/>
      <c r="I142" s="72">
        <v>134</v>
      </c>
      <c r="J142" s="3" t="s">
        <v>15</v>
      </c>
      <c r="K142" s="3" t="s">
        <v>578</v>
      </c>
      <c r="L142" s="3" t="s">
        <v>562</v>
      </c>
      <c r="M142" s="3" t="s">
        <v>556</v>
      </c>
      <c r="N142" s="8">
        <v>360000</v>
      </c>
      <c r="O142" s="3">
        <v>12</v>
      </c>
      <c r="P142" s="3">
        <v>19</v>
      </c>
      <c r="Q142" s="18" t="s">
        <v>579</v>
      </c>
      <c r="R142" s="72"/>
      <c r="S142" s="72" t="s">
        <v>675</v>
      </c>
      <c r="T142" s="72"/>
      <c r="U142" s="72"/>
      <c r="V142" s="9" t="s">
        <v>580</v>
      </c>
      <c r="W142" s="3" t="s">
        <v>581</v>
      </c>
      <c r="X142" s="11" t="s">
        <v>582</v>
      </c>
      <c r="AD142" s="34"/>
      <c r="AE142" s="34"/>
      <c r="AF142" s="34"/>
      <c r="AG142" s="102"/>
      <c r="AH142" s="102"/>
      <c r="AI142" s="102"/>
      <c r="AJ142" s="102"/>
      <c r="AK142" s="102"/>
      <c r="AL142" s="102"/>
      <c r="AM142" s="102"/>
      <c r="AN142" s="102"/>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c r="HC142" s="34"/>
      <c r="HD142" s="34"/>
      <c r="HE142" s="34"/>
      <c r="HF142" s="34"/>
    </row>
    <row r="143" spans="1:214" s="40" customFormat="1" ht="30" customHeight="1" x14ac:dyDescent="0.3">
      <c r="A143" s="27" t="str">
        <f t="shared" si="10"/>
        <v xml:space="preserve"> </v>
      </c>
      <c r="B143" s="27" t="str">
        <f t="shared" si="11"/>
        <v xml:space="preserve"> </v>
      </c>
      <c r="C143" s="27">
        <f t="shared" si="12"/>
        <v>1</v>
      </c>
      <c r="D143" s="27" t="str">
        <f t="shared" si="13"/>
        <v xml:space="preserve"> </v>
      </c>
      <c r="E143" s="27" t="str">
        <f t="shared" si="14"/>
        <v xml:space="preserve"> </v>
      </c>
      <c r="F143" s="37"/>
      <c r="G143" s="27"/>
      <c r="H143" s="27"/>
      <c r="I143" s="72">
        <v>135</v>
      </c>
      <c r="J143" s="2" t="s">
        <v>205</v>
      </c>
      <c r="K143" s="2" t="s">
        <v>583</v>
      </c>
      <c r="L143" s="2" t="s">
        <v>584</v>
      </c>
      <c r="M143" s="3" t="s">
        <v>556</v>
      </c>
      <c r="N143" s="4">
        <v>7852800</v>
      </c>
      <c r="O143" s="2">
        <v>50</v>
      </c>
      <c r="P143" s="2">
        <v>150</v>
      </c>
      <c r="Q143" s="15"/>
      <c r="R143" s="27"/>
      <c r="S143" s="27"/>
      <c r="T143" s="27"/>
      <c r="U143" s="27"/>
      <c r="V143" s="5">
        <v>35492</v>
      </c>
      <c r="W143" s="2" t="s">
        <v>585</v>
      </c>
      <c r="X143" s="7" t="s">
        <v>586</v>
      </c>
      <c r="AD143" s="34"/>
      <c r="AE143" s="34"/>
      <c r="AF143" s="34"/>
      <c r="AG143" s="102"/>
      <c r="AH143" s="102"/>
      <c r="AI143" s="102"/>
      <c r="AJ143" s="102"/>
      <c r="AK143" s="102"/>
      <c r="AL143" s="102"/>
      <c r="AM143" s="102"/>
      <c r="AN143" s="102"/>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row>
    <row r="144" spans="1:214" s="40" customFormat="1" ht="30" customHeight="1" x14ac:dyDescent="0.3">
      <c r="A144" s="27" t="str">
        <f t="shared" si="10"/>
        <v xml:space="preserve"> </v>
      </c>
      <c r="B144" s="27">
        <f t="shared" si="11"/>
        <v>1</v>
      </c>
      <c r="C144" s="27" t="str">
        <f t="shared" si="12"/>
        <v xml:space="preserve"> </v>
      </c>
      <c r="D144" s="27" t="str">
        <f t="shared" si="13"/>
        <v xml:space="preserve"> </v>
      </c>
      <c r="E144" s="27" t="str">
        <f t="shared" si="14"/>
        <v xml:space="preserve"> </v>
      </c>
      <c r="F144" s="37"/>
      <c r="G144" s="27"/>
      <c r="H144" s="27"/>
      <c r="I144" s="72">
        <v>136</v>
      </c>
      <c r="J144" s="15" t="s">
        <v>210</v>
      </c>
      <c r="K144" s="3" t="s">
        <v>587</v>
      </c>
      <c r="L144" s="3" t="s">
        <v>588</v>
      </c>
      <c r="M144" s="3" t="s">
        <v>556</v>
      </c>
      <c r="N144" s="8">
        <v>700000</v>
      </c>
      <c r="O144" s="3">
        <v>7</v>
      </c>
      <c r="P144" s="3">
        <v>12</v>
      </c>
      <c r="Q144" s="14" t="s">
        <v>589</v>
      </c>
      <c r="R144" s="107"/>
      <c r="S144" s="107"/>
      <c r="T144" s="107"/>
      <c r="U144" s="107"/>
      <c r="V144" s="9" t="s">
        <v>590</v>
      </c>
      <c r="W144" s="8"/>
      <c r="X144" s="18"/>
      <c r="AD144" s="34"/>
      <c r="AE144" s="34"/>
      <c r="AF144" s="34"/>
      <c r="AG144" s="102"/>
      <c r="AH144" s="102"/>
      <c r="AI144" s="102"/>
      <c r="AJ144" s="102"/>
      <c r="AK144" s="102"/>
      <c r="AL144" s="102"/>
      <c r="AM144" s="102"/>
      <c r="AN144" s="102"/>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row>
    <row r="145" spans="1:214" s="40" customFormat="1" ht="30" customHeight="1" x14ac:dyDescent="0.3">
      <c r="A145" s="27" t="str">
        <f t="shared" si="10"/>
        <v xml:space="preserve"> </v>
      </c>
      <c r="B145" s="27" t="str">
        <f t="shared" si="11"/>
        <v xml:space="preserve"> </v>
      </c>
      <c r="C145" s="27" t="str">
        <f t="shared" si="12"/>
        <v xml:space="preserve"> </v>
      </c>
      <c r="D145" s="27" t="str">
        <f t="shared" si="13"/>
        <v xml:space="preserve"> </v>
      </c>
      <c r="E145" s="27">
        <f t="shared" si="14"/>
        <v>1</v>
      </c>
      <c r="F145" s="37"/>
      <c r="G145" s="27"/>
      <c r="H145" s="27"/>
      <c r="I145" s="72">
        <v>137</v>
      </c>
      <c r="J145" s="3" t="s">
        <v>15</v>
      </c>
      <c r="K145" s="3" t="s">
        <v>591</v>
      </c>
      <c r="L145" s="3" t="s">
        <v>592</v>
      </c>
      <c r="M145" s="3" t="s">
        <v>593</v>
      </c>
      <c r="N145" s="8">
        <v>57000</v>
      </c>
      <c r="O145" s="3">
        <v>80</v>
      </c>
      <c r="P145" s="3">
        <v>320</v>
      </c>
      <c r="Q145" s="18"/>
      <c r="R145" s="72" t="s">
        <v>675</v>
      </c>
      <c r="S145" s="72"/>
      <c r="T145" s="72"/>
      <c r="U145" s="72"/>
      <c r="V145" s="14">
        <v>35569</v>
      </c>
      <c r="W145" s="3" t="s">
        <v>594</v>
      </c>
      <c r="X145" s="11" t="s">
        <v>595</v>
      </c>
      <c r="Y145" s="30" t="s">
        <v>675</v>
      </c>
      <c r="Z145" s="30"/>
      <c r="AA145" s="30"/>
      <c r="AB145" s="30"/>
      <c r="AC145" s="30"/>
      <c r="AD145" s="34"/>
      <c r="AE145" s="34"/>
      <c r="AF145" s="34"/>
      <c r="AG145" s="102"/>
      <c r="AH145" s="102"/>
      <c r="AI145" s="102"/>
      <c r="AJ145" s="102"/>
      <c r="AK145" s="102"/>
      <c r="AL145" s="102"/>
      <c r="AM145" s="102"/>
      <c r="AN145" s="102"/>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row>
    <row r="146" spans="1:214" s="40" customFormat="1" ht="30" customHeight="1" x14ac:dyDescent="0.3">
      <c r="A146" s="27" t="str">
        <f t="shared" si="10"/>
        <v xml:space="preserve"> </v>
      </c>
      <c r="B146" s="27" t="str">
        <f t="shared" si="11"/>
        <v xml:space="preserve"> </v>
      </c>
      <c r="C146" s="27" t="str">
        <f t="shared" si="12"/>
        <v xml:space="preserve"> </v>
      </c>
      <c r="D146" s="27" t="str">
        <f t="shared" si="13"/>
        <v xml:space="preserve"> </v>
      </c>
      <c r="E146" s="27">
        <f t="shared" si="14"/>
        <v>1</v>
      </c>
      <c r="F146" s="37"/>
      <c r="G146" s="27"/>
      <c r="H146" s="27"/>
      <c r="I146" s="72">
        <v>138</v>
      </c>
      <c r="J146" s="3" t="s">
        <v>15</v>
      </c>
      <c r="K146" s="3" t="s">
        <v>596</v>
      </c>
      <c r="L146" s="3" t="s">
        <v>597</v>
      </c>
      <c r="M146" s="3" t="s">
        <v>593</v>
      </c>
      <c r="N146" s="8">
        <v>45000</v>
      </c>
      <c r="O146" s="3">
        <v>30</v>
      </c>
      <c r="P146" s="3">
        <v>48</v>
      </c>
      <c r="Q146" s="18"/>
      <c r="R146" s="72" t="s">
        <v>675</v>
      </c>
      <c r="S146" s="72"/>
      <c r="T146" s="72"/>
      <c r="U146" s="72"/>
      <c r="V146" s="14">
        <v>36286</v>
      </c>
      <c r="W146" s="3" t="s">
        <v>598</v>
      </c>
      <c r="X146" s="11" t="s">
        <v>599</v>
      </c>
      <c r="Y146" s="30" t="s">
        <v>675</v>
      </c>
      <c r="Z146" s="30"/>
      <c r="AA146" s="30"/>
      <c r="AB146" s="30"/>
      <c r="AC146" s="30"/>
      <c r="AD146" s="34"/>
      <c r="AE146" s="34"/>
      <c r="AF146" s="34"/>
      <c r="AG146" s="102"/>
      <c r="AH146" s="102"/>
      <c r="AI146" s="102"/>
      <c r="AJ146" s="102"/>
      <c r="AK146" s="102"/>
      <c r="AL146" s="102"/>
      <c r="AM146" s="102"/>
      <c r="AN146" s="102"/>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row>
    <row r="147" spans="1:214" s="40" customFormat="1" ht="30" customHeight="1" x14ac:dyDescent="0.3">
      <c r="A147" s="27" t="str">
        <f t="shared" si="10"/>
        <v xml:space="preserve"> </v>
      </c>
      <c r="B147" s="27" t="str">
        <f t="shared" si="11"/>
        <v xml:space="preserve"> </v>
      </c>
      <c r="C147" s="27" t="str">
        <f t="shared" si="12"/>
        <v xml:space="preserve"> </v>
      </c>
      <c r="D147" s="27" t="str">
        <f t="shared" si="13"/>
        <v xml:space="preserve"> </v>
      </c>
      <c r="E147" s="27">
        <f t="shared" si="14"/>
        <v>1</v>
      </c>
      <c r="F147" s="37"/>
      <c r="G147" s="27"/>
      <c r="H147" s="27"/>
      <c r="I147" s="72">
        <v>139</v>
      </c>
      <c r="J147" s="3" t="s">
        <v>15</v>
      </c>
      <c r="K147" s="3" t="s">
        <v>600</v>
      </c>
      <c r="L147" s="3" t="s">
        <v>597</v>
      </c>
      <c r="M147" s="3" t="s">
        <v>593</v>
      </c>
      <c r="N147" s="8">
        <v>7500</v>
      </c>
      <c r="O147" s="3">
        <v>15</v>
      </c>
      <c r="P147" s="3">
        <v>45</v>
      </c>
      <c r="Q147" s="18"/>
      <c r="R147" s="72" t="s">
        <v>675</v>
      </c>
      <c r="S147" s="72"/>
      <c r="T147" s="72"/>
      <c r="U147" s="72"/>
      <c r="V147" s="14">
        <v>37930</v>
      </c>
      <c r="W147" s="3" t="s">
        <v>601</v>
      </c>
      <c r="X147" s="11" t="s">
        <v>602</v>
      </c>
      <c r="Y147" s="30" t="s">
        <v>675</v>
      </c>
      <c r="Z147" s="30"/>
      <c r="AA147" s="30"/>
      <c r="AB147" s="30"/>
      <c r="AC147" s="30"/>
      <c r="AD147" s="34"/>
      <c r="AE147" s="34"/>
      <c r="AF147" s="34"/>
      <c r="AG147" s="102"/>
      <c r="AH147" s="102"/>
      <c r="AI147" s="102"/>
      <c r="AJ147" s="102"/>
      <c r="AK147" s="102"/>
      <c r="AL147" s="102"/>
      <c r="AM147" s="102"/>
      <c r="AN147" s="102"/>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c r="HC147" s="34"/>
      <c r="HD147" s="34"/>
      <c r="HE147" s="34"/>
      <c r="HF147" s="34"/>
    </row>
    <row r="148" spans="1:214" s="40" customFormat="1" ht="30" customHeight="1" x14ac:dyDescent="0.3">
      <c r="A148" s="27" t="str">
        <f t="shared" si="10"/>
        <v xml:space="preserve"> </v>
      </c>
      <c r="B148" s="27" t="str">
        <f t="shared" si="11"/>
        <v xml:space="preserve"> </v>
      </c>
      <c r="C148" s="27" t="str">
        <f t="shared" si="12"/>
        <v xml:space="preserve"> </v>
      </c>
      <c r="D148" s="27" t="str">
        <f t="shared" si="13"/>
        <v xml:space="preserve"> </v>
      </c>
      <c r="E148" s="27">
        <f t="shared" si="14"/>
        <v>1</v>
      </c>
      <c r="F148" s="37"/>
      <c r="G148" s="27"/>
      <c r="H148" s="27"/>
      <c r="I148" s="72">
        <v>140</v>
      </c>
      <c r="J148" s="3" t="s">
        <v>15</v>
      </c>
      <c r="K148" s="3" t="s">
        <v>603</v>
      </c>
      <c r="L148" s="3" t="s">
        <v>604</v>
      </c>
      <c r="M148" s="3" t="s">
        <v>593</v>
      </c>
      <c r="N148" s="8">
        <v>10400</v>
      </c>
      <c r="O148" s="3">
        <v>40</v>
      </c>
      <c r="P148" s="3">
        <v>107</v>
      </c>
      <c r="Q148" s="18"/>
      <c r="R148" s="72" t="s">
        <v>675</v>
      </c>
      <c r="S148" s="72"/>
      <c r="T148" s="72"/>
      <c r="U148" s="72"/>
      <c r="V148" s="9" t="s">
        <v>605</v>
      </c>
      <c r="W148" s="3" t="s">
        <v>606</v>
      </c>
      <c r="X148" s="11" t="s">
        <v>607</v>
      </c>
      <c r="Y148" s="30" t="s">
        <v>675</v>
      </c>
      <c r="Z148" s="30"/>
      <c r="AA148" s="30"/>
      <c r="AB148" s="30"/>
      <c r="AC148" s="30"/>
      <c r="AD148" s="34"/>
      <c r="AE148" s="34"/>
      <c r="AF148" s="34"/>
      <c r="AG148" s="102"/>
      <c r="AH148" s="102"/>
      <c r="AI148" s="102"/>
      <c r="AJ148" s="102"/>
      <c r="AK148" s="102"/>
      <c r="AL148" s="102"/>
      <c r="AM148" s="102"/>
      <c r="AN148" s="102"/>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c r="HC148" s="34"/>
      <c r="HD148" s="34"/>
      <c r="HE148" s="34"/>
      <c r="HF148" s="34"/>
    </row>
    <row r="149" spans="1:214" s="40" customFormat="1" ht="30" customHeight="1" x14ac:dyDescent="0.3">
      <c r="A149" s="27" t="str">
        <f t="shared" si="10"/>
        <v xml:space="preserve"> </v>
      </c>
      <c r="B149" s="27" t="str">
        <f t="shared" si="11"/>
        <v xml:space="preserve"> </v>
      </c>
      <c r="C149" s="27" t="str">
        <f t="shared" si="12"/>
        <v xml:space="preserve"> </v>
      </c>
      <c r="D149" s="27" t="str">
        <f t="shared" si="13"/>
        <v xml:space="preserve"> </v>
      </c>
      <c r="E149" s="27">
        <f t="shared" si="14"/>
        <v>1</v>
      </c>
      <c r="F149" s="37"/>
      <c r="G149" s="27"/>
      <c r="H149" s="27"/>
      <c r="I149" s="72">
        <v>141</v>
      </c>
      <c r="J149" s="3" t="s">
        <v>15</v>
      </c>
      <c r="K149" s="3" t="s">
        <v>608</v>
      </c>
      <c r="L149" s="3" t="s">
        <v>604</v>
      </c>
      <c r="M149" s="3" t="s">
        <v>593</v>
      </c>
      <c r="N149" s="8">
        <v>20000</v>
      </c>
      <c r="O149" s="3">
        <v>10</v>
      </c>
      <c r="P149" s="3">
        <v>90</v>
      </c>
      <c r="Q149" s="18"/>
      <c r="R149" s="72"/>
      <c r="S149" s="72"/>
      <c r="T149" s="72"/>
      <c r="U149" s="72" t="s">
        <v>675</v>
      </c>
      <c r="V149" s="9" t="s">
        <v>609</v>
      </c>
      <c r="W149" s="3" t="s">
        <v>610</v>
      </c>
      <c r="X149" s="11" t="s">
        <v>611</v>
      </c>
      <c r="Y149" s="30" t="s">
        <v>675</v>
      </c>
      <c r="Z149" s="30"/>
      <c r="AA149" s="30"/>
      <c r="AB149" s="30"/>
      <c r="AC149" s="30"/>
      <c r="AD149" s="34"/>
      <c r="AE149" s="34"/>
      <c r="AF149" s="34"/>
      <c r="AG149" s="102"/>
      <c r="AH149" s="102"/>
      <c r="AI149" s="102"/>
      <c r="AJ149" s="102"/>
      <c r="AK149" s="102"/>
      <c r="AL149" s="102"/>
      <c r="AM149" s="102"/>
      <c r="AN149" s="102"/>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c r="FZ149" s="34"/>
      <c r="GA149" s="34"/>
      <c r="GB149" s="34"/>
      <c r="GC149" s="34"/>
      <c r="GD149" s="34"/>
      <c r="GE149" s="34"/>
      <c r="GF149" s="34"/>
      <c r="GG149" s="34"/>
      <c r="GH149" s="34"/>
      <c r="GI149" s="34"/>
      <c r="GJ149" s="34"/>
      <c r="GK149" s="34"/>
      <c r="GL149" s="34"/>
      <c r="GM149" s="34"/>
      <c r="GN149" s="34"/>
      <c r="GO149" s="34"/>
      <c r="GP149" s="34"/>
      <c r="GQ149" s="34"/>
      <c r="GR149" s="34"/>
      <c r="GS149" s="34"/>
      <c r="GT149" s="34"/>
      <c r="GU149" s="34"/>
      <c r="GV149" s="34"/>
      <c r="GW149" s="34"/>
      <c r="GX149" s="34"/>
      <c r="GY149" s="34"/>
      <c r="GZ149" s="34"/>
      <c r="HA149" s="34"/>
      <c r="HB149" s="34"/>
      <c r="HC149" s="34"/>
      <c r="HD149" s="34"/>
      <c r="HE149" s="34"/>
      <c r="HF149" s="34"/>
    </row>
    <row r="150" spans="1:214" s="40" customFormat="1" ht="30" customHeight="1" x14ac:dyDescent="0.3">
      <c r="A150" s="27" t="str">
        <f t="shared" si="10"/>
        <v xml:space="preserve"> </v>
      </c>
      <c r="B150" s="27" t="str">
        <f t="shared" si="11"/>
        <v xml:space="preserve"> </v>
      </c>
      <c r="C150" s="27" t="str">
        <f t="shared" si="12"/>
        <v xml:space="preserve"> </v>
      </c>
      <c r="D150" s="27" t="str">
        <f t="shared" si="13"/>
        <v xml:space="preserve"> </v>
      </c>
      <c r="E150" s="27">
        <f t="shared" si="14"/>
        <v>1</v>
      </c>
      <c r="F150" s="37"/>
      <c r="G150" s="27"/>
      <c r="H150" s="27"/>
      <c r="I150" s="72">
        <v>142</v>
      </c>
      <c r="J150" s="3" t="s">
        <v>15</v>
      </c>
      <c r="K150" s="3" t="s">
        <v>612</v>
      </c>
      <c r="L150" s="3" t="s">
        <v>613</v>
      </c>
      <c r="M150" s="3" t="s">
        <v>593</v>
      </c>
      <c r="N150" s="8">
        <v>15000</v>
      </c>
      <c r="O150" s="3">
        <v>15</v>
      </c>
      <c r="P150" s="3">
        <v>50</v>
      </c>
      <c r="Q150" s="18"/>
      <c r="R150" s="72" t="s">
        <v>675</v>
      </c>
      <c r="S150" s="72"/>
      <c r="T150" s="72"/>
      <c r="U150" s="72"/>
      <c r="V150" s="9" t="s">
        <v>614</v>
      </c>
      <c r="W150" s="3" t="s">
        <v>615</v>
      </c>
      <c r="X150" s="11" t="s">
        <v>616</v>
      </c>
      <c r="Y150" s="30" t="s">
        <v>675</v>
      </c>
      <c r="Z150" s="30"/>
      <c r="AA150" s="30"/>
      <c r="AB150" s="30"/>
      <c r="AC150" s="30"/>
      <c r="AD150" s="34"/>
      <c r="AE150" s="34"/>
      <c r="AF150" s="34"/>
      <c r="AG150" s="102"/>
      <c r="AH150" s="102"/>
      <c r="AI150" s="102"/>
      <c r="AJ150" s="102"/>
      <c r="AK150" s="102"/>
      <c r="AL150" s="102"/>
      <c r="AM150" s="102"/>
      <c r="AN150" s="102"/>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c r="GH150" s="34"/>
      <c r="GI150" s="34"/>
      <c r="GJ150" s="34"/>
      <c r="GK150" s="34"/>
      <c r="GL150" s="34"/>
      <c r="GM150" s="34"/>
      <c r="GN150" s="34"/>
      <c r="GO150" s="34"/>
      <c r="GP150" s="34"/>
      <c r="GQ150" s="34"/>
      <c r="GR150" s="34"/>
      <c r="GS150" s="34"/>
      <c r="GT150" s="34"/>
      <c r="GU150" s="34"/>
      <c r="GV150" s="34"/>
      <c r="GW150" s="34"/>
      <c r="GX150" s="34"/>
      <c r="GY150" s="34"/>
      <c r="GZ150" s="34"/>
      <c r="HA150" s="34"/>
      <c r="HB150" s="34"/>
      <c r="HC150" s="34"/>
      <c r="HD150" s="34"/>
      <c r="HE150" s="34"/>
      <c r="HF150" s="34"/>
    </row>
    <row r="151" spans="1:214" s="40" customFormat="1" ht="30" customHeight="1" x14ac:dyDescent="0.3">
      <c r="A151" s="27" t="str">
        <f t="shared" si="10"/>
        <v xml:space="preserve"> </v>
      </c>
      <c r="B151" s="27" t="str">
        <f t="shared" si="11"/>
        <v xml:space="preserve"> </v>
      </c>
      <c r="C151" s="27" t="str">
        <f t="shared" si="12"/>
        <v xml:space="preserve"> </v>
      </c>
      <c r="D151" s="27" t="str">
        <f t="shared" si="13"/>
        <v xml:space="preserve"> </v>
      </c>
      <c r="E151" s="27">
        <f t="shared" si="14"/>
        <v>1</v>
      </c>
      <c r="F151" s="37"/>
      <c r="G151" s="27"/>
      <c r="H151" s="27"/>
      <c r="I151" s="72">
        <v>143</v>
      </c>
      <c r="J151" s="3" t="s">
        <v>15</v>
      </c>
      <c r="K151" s="3" t="s">
        <v>617</v>
      </c>
      <c r="L151" s="3" t="s">
        <v>618</v>
      </c>
      <c r="M151" s="3" t="s">
        <v>593</v>
      </c>
      <c r="N151" s="8">
        <v>1000000</v>
      </c>
      <c r="O151" s="3">
        <v>13</v>
      </c>
      <c r="P151" s="3">
        <v>34</v>
      </c>
      <c r="Q151" s="15"/>
      <c r="R151" s="27" t="s">
        <v>675</v>
      </c>
      <c r="S151" s="27"/>
      <c r="T151" s="27"/>
      <c r="U151" s="27"/>
      <c r="V151" s="9" t="s">
        <v>619</v>
      </c>
      <c r="W151" s="3" t="s">
        <v>620</v>
      </c>
      <c r="X151" s="11" t="s">
        <v>621</v>
      </c>
      <c r="Y151" s="30" t="s">
        <v>675</v>
      </c>
      <c r="Z151" s="30"/>
      <c r="AA151" s="30"/>
      <c r="AB151" s="30"/>
      <c r="AC151" s="30"/>
      <c r="AD151" s="34"/>
      <c r="AE151" s="34"/>
      <c r="AF151" s="34"/>
      <c r="AG151" s="102"/>
      <c r="AH151" s="102"/>
      <c r="AI151" s="102"/>
      <c r="AJ151" s="102"/>
      <c r="AK151" s="102"/>
      <c r="AL151" s="102"/>
      <c r="AM151" s="102"/>
      <c r="AN151" s="102"/>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c r="FZ151" s="34"/>
      <c r="GA151" s="34"/>
      <c r="GB151" s="34"/>
      <c r="GC151" s="34"/>
      <c r="GD151" s="34"/>
      <c r="GE151" s="34"/>
      <c r="GF151" s="34"/>
      <c r="GG151" s="34"/>
      <c r="GH151" s="34"/>
      <c r="GI151" s="34"/>
      <c r="GJ151" s="34"/>
      <c r="GK151" s="34"/>
      <c r="GL151" s="34"/>
      <c r="GM151" s="34"/>
      <c r="GN151" s="34"/>
      <c r="GO151" s="34"/>
      <c r="GP151" s="34"/>
      <c r="GQ151" s="34"/>
      <c r="GR151" s="34"/>
      <c r="GS151" s="34"/>
      <c r="GT151" s="34"/>
      <c r="GU151" s="34"/>
      <c r="GV151" s="34"/>
      <c r="GW151" s="34"/>
      <c r="GX151" s="34"/>
      <c r="GY151" s="34"/>
      <c r="GZ151" s="34"/>
      <c r="HA151" s="34"/>
      <c r="HB151" s="34"/>
      <c r="HC151" s="34"/>
      <c r="HD151" s="34"/>
      <c r="HE151" s="34"/>
      <c r="HF151" s="34"/>
    </row>
    <row r="152" spans="1:214" s="40" customFormat="1" ht="30" customHeight="1" x14ac:dyDescent="0.3">
      <c r="A152" s="27" t="str">
        <f t="shared" si="10"/>
        <v xml:space="preserve"> </v>
      </c>
      <c r="B152" s="27" t="str">
        <f t="shared" si="11"/>
        <v xml:space="preserve"> </v>
      </c>
      <c r="C152" s="27" t="str">
        <f t="shared" si="12"/>
        <v xml:space="preserve"> </v>
      </c>
      <c r="D152" s="27" t="str">
        <f t="shared" si="13"/>
        <v xml:space="preserve"> </v>
      </c>
      <c r="E152" s="27">
        <f t="shared" si="14"/>
        <v>1</v>
      </c>
      <c r="F152" s="37"/>
      <c r="G152" s="27"/>
      <c r="H152" s="27"/>
      <c r="I152" s="72">
        <v>144</v>
      </c>
      <c r="J152" s="3" t="s">
        <v>15</v>
      </c>
      <c r="K152" s="3" t="s">
        <v>622</v>
      </c>
      <c r="L152" s="3" t="s">
        <v>604</v>
      </c>
      <c r="M152" s="3" t="s">
        <v>593</v>
      </c>
      <c r="N152" s="4">
        <v>30000</v>
      </c>
      <c r="O152" s="2">
        <v>15</v>
      </c>
      <c r="P152" s="2">
        <v>45</v>
      </c>
      <c r="Q152" s="15"/>
      <c r="R152" s="27" t="s">
        <v>675</v>
      </c>
      <c r="S152" s="27"/>
      <c r="T152" s="27"/>
      <c r="U152" s="27"/>
      <c r="V152" s="7">
        <v>2011</v>
      </c>
      <c r="W152" s="2" t="s">
        <v>623</v>
      </c>
      <c r="X152" s="11" t="s">
        <v>624</v>
      </c>
      <c r="Y152" s="30"/>
      <c r="Z152" s="30"/>
      <c r="AA152" s="30"/>
      <c r="AB152" s="30"/>
      <c r="AC152" s="30"/>
      <c r="AD152" s="34"/>
      <c r="AE152" s="34"/>
      <c r="AF152" s="34"/>
      <c r="AG152" s="102"/>
      <c r="AH152" s="102"/>
      <c r="AI152" s="102"/>
      <c r="AJ152" s="102"/>
      <c r="AK152" s="102"/>
      <c r="AL152" s="102"/>
      <c r="AM152" s="102"/>
      <c r="AN152" s="102"/>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c r="FZ152" s="34"/>
      <c r="GA152" s="34"/>
      <c r="GB152" s="34"/>
      <c r="GC152" s="34"/>
      <c r="GD152" s="34"/>
      <c r="GE152" s="34"/>
      <c r="GF152" s="34"/>
      <c r="GG152" s="34"/>
      <c r="GH152" s="34"/>
      <c r="GI152" s="34"/>
      <c r="GJ152" s="34"/>
      <c r="GK152" s="34"/>
      <c r="GL152" s="34"/>
      <c r="GM152" s="34"/>
      <c r="GN152" s="34"/>
      <c r="GO152" s="34"/>
      <c r="GP152" s="34"/>
      <c r="GQ152" s="34"/>
      <c r="GR152" s="34"/>
      <c r="GS152" s="34"/>
      <c r="GT152" s="34"/>
      <c r="GU152" s="34"/>
      <c r="GV152" s="34"/>
      <c r="GW152" s="34"/>
      <c r="GX152" s="34"/>
      <c r="GY152" s="34"/>
      <c r="GZ152" s="34"/>
      <c r="HA152" s="34"/>
      <c r="HB152" s="34"/>
      <c r="HC152" s="34"/>
      <c r="HD152" s="34"/>
      <c r="HE152" s="34"/>
      <c r="HF152" s="34"/>
    </row>
    <row r="153" spans="1:214" s="40" customFormat="1" ht="30" customHeight="1" x14ac:dyDescent="0.3">
      <c r="A153" s="27" t="str">
        <f t="shared" si="10"/>
        <v xml:space="preserve"> </v>
      </c>
      <c r="B153" s="27" t="str">
        <f t="shared" si="11"/>
        <v xml:space="preserve"> </v>
      </c>
      <c r="C153" s="27" t="str">
        <f t="shared" si="12"/>
        <v xml:space="preserve"> </v>
      </c>
      <c r="D153" s="27" t="str">
        <f t="shared" si="13"/>
        <v xml:space="preserve"> </v>
      </c>
      <c r="E153" s="27">
        <f t="shared" si="14"/>
        <v>1</v>
      </c>
      <c r="F153" s="37"/>
      <c r="G153" s="27"/>
      <c r="H153" s="27"/>
      <c r="I153" s="72">
        <v>145</v>
      </c>
      <c r="J153" s="3" t="s">
        <v>15</v>
      </c>
      <c r="K153" s="3" t="s">
        <v>625</v>
      </c>
      <c r="L153" s="3" t="s">
        <v>626</v>
      </c>
      <c r="M153" s="3" t="s">
        <v>593</v>
      </c>
      <c r="N153" s="4">
        <v>370000</v>
      </c>
      <c r="O153" s="2">
        <v>18</v>
      </c>
      <c r="P153" s="2">
        <v>45</v>
      </c>
      <c r="Q153" s="15"/>
      <c r="R153" s="27"/>
      <c r="S153" s="27"/>
      <c r="T153" s="27"/>
      <c r="U153" s="27" t="s">
        <v>675</v>
      </c>
      <c r="V153" s="7" t="s">
        <v>627</v>
      </c>
      <c r="W153" s="2" t="s">
        <v>628</v>
      </c>
      <c r="X153" s="22" t="s">
        <v>629</v>
      </c>
      <c r="Y153" s="30" t="s">
        <v>675</v>
      </c>
      <c r="Z153" s="30"/>
      <c r="AA153" s="30"/>
      <c r="AB153" s="30"/>
      <c r="AC153" s="30"/>
      <c r="AD153" s="34"/>
      <c r="AE153" s="34"/>
      <c r="AF153" s="34"/>
      <c r="AG153" s="102"/>
      <c r="AH153" s="102"/>
      <c r="AI153" s="102"/>
      <c r="AJ153" s="102"/>
      <c r="AK153" s="102"/>
      <c r="AL153" s="102"/>
      <c r="AM153" s="102"/>
      <c r="AN153" s="102"/>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c r="FZ153" s="34"/>
      <c r="GA153" s="34"/>
      <c r="GB153" s="34"/>
      <c r="GC153" s="34"/>
      <c r="GD153" s="34"/>
      <c r="GE153" s="34"/>
      <c r="GF153" s="34"/>
      <c r="GG153" s="34"/>
      <c r="GH153" s="34"/>
      <c r="GI153" s="34"/>
      <c r="GJ153" s="34"/>
      <c r="GK153" s="34"/>
      <c r="GL153" s="34"/>
      <c r="GM153" s="34"/>
      <c r="GN153" s="34"/>
      <c r="GO153" s="34"/>
      <c r="GP153" s="34"/>
      <c r="GQ153" s="34"/>
      <c r="GR153" s="34"/>
      <c r="GS153" s="34"/>
      <c r="GT153" s="34"/>
      <c r="GU153" s="34"/>
      <c r="GV153" s="34"/>
      <c r="GW153" s="34"/>
      <c r="GX153" s="34"/>
      <c r="GY153" s="34"/>
      <c r="GZ153" s="34"/>
      <c r="HA153" s="34"/>
      <c r="HB153" s="34"/>
      <c r="HC153" s="34"/>
      <c r="HD153" s="34"/>
      <c r="HE153" s="34"/>
      <c r="HF153" s="34"/>
    </row>
    <row r="154" spans="1:214" s="40" customFormat="1" ht="30" customHeight="1" x14ac:dyDescent="0.3">
      <c r="A154" s="27" t="str">
        <f t="shared" si="10"/>
        <v xml:space="preserve"> </v>
      </c>
      <c r="B154" s="27" t="str">
        <f t="shared" si="11"/>
        <v xml:space="preserve"> </v>
      </c>
      <c r="C154" s="27" t="str">
        <f t="shared" si="12"/>
        <v xml:space="preserve"> </v>
      </c>
      <c r="D154" s="27" t="str">
        <f t="shared" si="13"/>
        <v xml:space="preserve"> </v>
      </c>
      <c r="E154" s="27">
        <f t="shared" si="14"/>
        <v>1</v>
      </c>
      <c r="F154" s="37"/>
      <c r="G154" s="27"/>
      <c r="H154" s="27"/>
      <c r="I154" s="72">
        <v>146</v>
      </c>
      <c r="J154" s="3" t="s">
        <v>15</v>
      </c>
      <c r="K154" s="3" t="s">
        <v>630</v>
      </c>
      <c r="L154" s="3" t="s">
        <v>618</v>
      </c>
      <c r="M154" s="3" t="s">
        <v>593</v>
      </c>
      <c r="N154" s="4">
        <v>1900000</v>
      </c>
      <c r="O154" s="2">
        <v>20</v>
      </c>
      <c r="P154" s="2">
        <v>20</v>
      </c>
      <c r="Q154" s="15"/>
      <c r="R154" s="27"/>
      <c r="S154" s="27"/>
      <c r="T154" s="27"/>
      <c r="U154" s="27" t="s">
        <v>675</v>
      </c>
      <c r="V154" s="2" t="s">
        <v>631</v>
      </c>
      <c r="W154" s="2" t="s">
        <v>632</v>
      </c>
      <c r="X154" s="22" t="s">
        <v>633</v>
      </c>
      <c r="Y154" s="30" t="s">
        <v>675</v>
      </c>
      <c r="Z154" s="30"/>
      <c r="AA154" s="30"/>
      <c r="AB154" s="30"/>
      <c r="AC154" s="30"/>
      <c r="AD154" s="34"/>
      <c r="AE154" s="34"/>
      <c r="AF154" s="34"/>
      <c r="AG154" s="102"/>
      <c r="AH154" s="102"/>
      <c r="AI154" s="102"/>
      <c r="AJ154" s="102"/>
      <c r="AK154" s="102"/>
      <c r="AL154" s="102"/>
      <c r="AM154" s="102"/>
      <c r="AN154" s="102"/>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c r="FZ154" s="34"/>
      <c r="GA154" s="34"/>
      <c r="GB154" s="34"/>
      <c r="GC154" s="34"/>
      <c r="GD154" s="34"/>
      <c r="GE154" s="34"/>
      <c r="GF154" s="34"/>
      <c r="GG154" s="34"/>
      <c r="GH154" s="34"/>
      <c r="GI154" s="34"/>
      <c r="GJ154" s="34"/>
      <c r="GK154" s="34"/>
      <c r="GL154" s="34"/>
      <c r="GM154" s="34"/>
      <c r="GN154" s="34"/>
      <c r="GO154" s="34"/>
      <c r="GP154" s="34"/>
      <c r="GQ154" s="34"/>
      <c r="GR154" s="34"/>
      <c r="GS154" s="34"/>
      <c r="GT154" s="34"/>
      <c r="GU154" s="34"/>
      <c r="GV154" s="34"/>
      <c r="GW154" s="34"/>
      <c r="GX154" s="34"/>
      <c r="GY154" s="34"/>
      <c r="GZ154" s="34"/>
      <c r="HA154" s="34"/>
      <c r="HB154" s="34"/>
      <c r="HC154" s="34"/>
      <c r="HD154" s="34"/>
      <c r="HE154" s="34"/>
      <c r="HF154" s="34"/>
    </row>
    <row r="155" spans="1:214" s="40" customFormat="1" ht="30" customHeight="1" x14ac:dyDescent="0.3">
      <c r="A155" s="27" t="str">
        <f t="shared" si="10"/>
        <v xml:space="preserve"> </v>
      </c>
      <c r="B155" s="27" t="str">
        <f t="shared" si="11"/>
        <v xml:space="preserve"> </v>
      </c>
      <c r="C155" s="27" t="str">
        <f t="shared" si="12"/>
        <v xml:space="preserve"> </v>
      </c>
      <c r="D155" s="27" t="str">
        <f t="shared" si="13"/>
        <v xml:space="preserve"> </v>
      </c>
      <c r="E155" s="27">
        <f t="shared" si="14"/>
        <v>1</v>
      </c>
      <c r="F155" s="37"/>
      <c r="G155" s="27"/>
      <c r="H155" s="27"/>
      <c r="I155" s="72">
        <v>147</v>
      </c>
      <c r="J155" s="3" t="s">
        <v>15</v>
      </c>
      <c r="K155" s="3" t="s">
        <v>635</v>
      </c>
      <c r="L155" s="3" t="s">
        <v>636</v>
      </c>
      <c r="M155" s="3" t="s">
        <v>593</v>
      </c>
      <c r="N155" s="4">
        <v>210000</v>
      </c>
      <c r="O155" s="2">
        <v>7</v>
      </c>
      <c r="P155" s="2">
        <v>7</v>
      </c>
      <c r="Q155" s="15"/>
      <c r="R155" s="27"/>
      <c r="S155" s="27"/>
      <c r="T155" s="27"/>
      <c r="U155" s="27" t="s">
        <v>675</v>
      </c>
      <c r="V155" s="7" t="s">
        <v>637</v>
      </c>
      <c r="W155" s="2" t="s">
        <v>638</v>
      </c>
      <c r="X155" s="22" t="s">
        <v>639</v>
      </c>
      <c r="Y155" s="30" t="s">
        <v>675</v>
      </c>
      <c r="Z155" s="30"/>
      <c r="AA155" s="30"/>
      <c r="AB155" s="30"/>
      <c r="AC155" s="30"/>
      <c r="AD155" s="34"/>
      <c r="AE155" s="34"/>
      <c r="AF155" s="34"/>
      <c r="AG155" s="102"/>
      <c r="AH155" s="102"/>
      <c r="AI155" s="102"/>
      <c r="AJ155" s="102"/>
      <c r="AK155" s="102"/>
      <c r="AL155" s="102"/>
      <c r="AM155" s="102"/>
      <c r="AN155" s="102"/>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c r="FZ155" s="34"/>
      <c r="GA155" s="34"/>
      <c r="GB155" s="34"/>
      <c r="GC155" s="34"/>
      <c r="GD155" s="34"/>
      <c r="GE155" s="34"/>
      <c r="GF155" s="34"/>
      <c r="GG155" s="34"/>
      <c r="GH155" s="34"/>
      <c r="GI155" s="34"/>
      <c r="GJ155" s="34"/>
      <c r="GK155" s="34"/>
      <c r="GL155" s="34"/>
      <c r="GM155" s="34"/>
      <c r="GN155" s="34"/>
      <c r="GO155" s="34"/>
      <c r="GP155" s="34"/>
      <c r="GQ155" s="34"/>
      <c r="GR155" s="34"/>
      <c r="GS155" s="34"/>
      <c r="GT155" s="34"/>
      <c r="GU155" s="34"/>
      <c r="GV155" s="34"/>
      <c r="GW155" s="34"/>
      <c r="GX155" s="34"/>
      <c r="GY155" s="34"/>
      <c r="GZ155" s="34"/>
      <c r="HA155" s="34"/>
      <c r="HB155" s="34"/>
      <c r="HC155" s="34"/>
      <c r="HD155" s="34"/>
      <c r="HE155" s="34"/>
      <c r="HF155" s="34"/>
    </row>
    <row r="156" spans="1:214" s="40" customFormat="1" ht="30" customHeight="1" x14ac:dyDescent="0.3">
      <c r="A156" s="27" t="str">
        <f t="shared" si="10"/>
        <v xml:space="preserve"> </v>
      </c>
      <c r="B156" s="27" t="str">
        <f t="shared" si="11"/>
        <v xml:space="preserve"> </v>
      </c>
      <c r="C156" s="27" t="str">
        <f t="shared" si="12"/>
        <v xml:space="preserve"> </v>
      </c>
      <c r="D156" s="27" t="str">
        <f t="shared" si="13"/>
        <v xml:space="preserve"> </v>
      </c>
      <c r="E156" s="27">
        <f t="shared" si="14"/>
        <v>1</v>
      </c>
      <c r="F156" s="37"/>
      <c r="G156" s="27"/>
      <c r="H156" s="27"/>
      <c r="I156" s="72">
        <v>148</v>
      </c>
      <c r="J156" s="3" t="s">
        <v>15</v>
      </c>
      <c r="K156" s="3" t="s">
        <v>640</v>
      </c>
      <c r="L156" s="3" t="s">
        <v>597</v>
      </c>
      <c r="M156" s="3" t="s">
        <v>593</v>
      </c>
      <c r="N156" s="4">
        <v>204000</v>
      </c>
      <c r="O156" s="2">
        <v>12</v>
      </c>
      <c r="P156" s="2">
        <v>15</v>
      </c>
      <c r="Q156" s="15"/>
      <c r="R156" s="27" t="s">
        <v>675</v>
      </c>
      <c r="S156" s="27"/>
      <c r="T156" s="27"/>
      <c r="U156" s="27"/>
      <c r="V156" s="7" t="s">
        <v>36</v>
      </c>
      <c r="W156" s="2" t="s">
        <v>641</v>
      </c>
      <c r="X156" s="22" t="s">
        <v>642</v>
      </c>
      <c r="Y156" s="30" t="s">
        <v>675</v>
      </c>
      <c r="Z156" s="30"/>
      <c r="AA156" s="30"/>
      <c r="AB156" s="30"/>
      <c r="AC156" s="30"/>
      <c r="AD156" s="34"/>
      <c r="AE156" s="34"/>
      <c r="AF156" s="34"/>
      <c r="AG156" s="102"/>
      <c r="AH156" s="102"/>
      <c r="AI156" s="102"/>
      <c r="AJ156" s="102"/>
      <c r="AK156" s="102"/>
      <c r="AL156" s="102"/>
      <c r="AM156" s="102"/>
      <c r="AN156" s="102"/>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c r="FZ156" s="34"/>
      <c r="GA156" s="34"/>
      <c r="GB156" s="34"/>
      <c r="GC156" s="34"/>
      <c r="GD156" s="34"/>
      <c r="GE156" s="34"/>
      <c r="GF156" s="34"/>
      <c r="GG156" s="34"/>
      <c r="GH156" s="34"/>
      <c r="GI156" s="34"/>
      <c r="GJ156" s="34"/>
      <c r="GK156" s="34"/>
      <c r="GL156" s="34"/>
      <c r="GM156" s="34"/>
      <c r="GN156" s="34"/>
      <c r="GO156" s="34"/>
      <c r="GP156" s="34"/>
      <c r="GQ156" s="34"/>
      <c r="GR156" s="34"/>
      <c r="GS156" s="34"/>
      <c r="GT156" s="34"/>
      <c r="GU156" s="34"/>
      <c r="GV156" s="34"/>
      <c r="GW156" s="34"/>
      <c r="GX156" s="34"/>
      <c r="GY156" s="34"/>
      <c r="GZ156" s="34"/>
      <c r="HA156" s="34"/>
      <c r="HB156" s="34"/>
      <c r="HC156" s="34"/>
      <c r="HD156" s="34"/>
      <c r="HE156" s="34"/>
      <c r="HF156" s="34"/>
    </row>
    <row r="157" spans="1:214" s="40" customFormat="1" ht="30" customHeight="1" x14ac:dyDescent="0.3">
      <c r="A157" s="27" t="str">
        <f t="shared" si="10"/>
        <v xml:space="preserve"> </v>
      </c>
      <c r="B157" s="27" t="str">
        <f t="shared" si="11"/>
        <v xml:space="preserve"> </v>
      </c>
      <c r="C157" s="27" t="str">
        <f t="shared" si="12"/>
        <v xml:space="preserve"> </v>
      </c>
      <c r="D157" s="27" t="str">
        <f t="shared" si="13"/>
        <v xml:space="preserve"> </v>
      </c>
      <c r="E157" s="27">
        <f t="shared" si="14"/>
        <v>1</v>
      </c>
      <c r="F157" s="37"/>
      <c r="G157" s="27"/>
      <c r="H157" s="27"/>
      <c r="I157" s="72">
        <v>149</v>
      </c>
      <c r="J157" s="3" t="s">
        <v>15</v>
      </c>
      <c r="K157" s="3" t="s">
        <v>643</v>
      </c>
      <c r="L157" s="3" t="s">
        <v>626</v>
      </c>
      <c r="M157" s="3" t="s">
        <v>593</v>
      </c>
      <c r="N157" s="4">
        <v>240000</v>
      </c>
      <c r="O157" s="2">
        <v>8</v>
      </c>
      <c r="P157" s="2">
        <v>8</v>
      </c>
      <c r="Q157" s="15"/>
      <c r="R157" s="27" t="s">
        <v>675</v>
      </c>
      <c r="S157" s="27"/>
      <c r="T157" s="27"/>
      <c r="U157" s="27"/>
      <c r="V157" s="7" t="s">
        <v>36</v>
      </c>
      <c r="W157" s="2" t="s">
        <v>644</v>
      </c>
      <c r="X157" s="22" t="s">
        <v>645</v>
      </c>
      <c r="Y157" s="30" t="s">
        <v>675</v>
      </c>
      <c r="Z157" s="30"/>
      <c r="AA157" s="30"/>
      <c r="AB157" s="30"/>
      <c r="AC157" s="30"/>
      <c r="AD157" s="34"/>
      <c r="AE157" s="34"/>
      <c r="AF157" s="34"/>
      <c r="AG157" s="102"/>
      <c r="AH157" s="102"/>
      <c r="AI157" s="102"/>
      <c r="AJ157" s="102"/>
      <c r="AK157" s="102"/>
      <c r="AL157" s="102"/>
      <c r="AM157" s="102"/>
      <c r="AN157" s="102"/>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c r="EK157" s="34"/>
      <c r="EL157" s="34"/>
      <c r="EM157" s="34"/>
      <c r="EN157" s="34"/>
      <c r="EO157" s="34"/>
      <c r="EP157" s="34"/>
      <c r="EQ157" s="34"/>
      <c r="ER157" s="34"/>
      <c r="ES157" s="34"/>
      <c r="ET157" s="34"/>
      <c r="EU157" s="34"/>
      <c r="EV157" s="34"/>
      <c r="EW157" s="34"/>
      <c r="EX157" s="34"/>
      <c r="EY157" s="34"/>
      <c r="EZ157" s="34"/>
      <c r="FA157" s="34"/>
      <c r="FB157" s="34"/>
      <c r="FC157" s="34"/>
      <c r="FD157" s="34"/>
      <c r="FE157" s="34"/>
      <c r="FF157" s="34"/>
      <c r="FG157" s="34"/>
      <c r="FH157" s="34"/>
      <c r="FI157" s="34"/>
      <c r="FJ157" s="34"/>
      <c r="FK157" s="34"/>
      <c r="FL157" s="34"/>
      <c r="FM157" s="34"/>
      <c r="FN157" s="34"/>
      <c r="FO157" s="34"/>
      <c r="FP157" s="34"/>
      <c r="FQ157" s="34"/>
      <c r="FR157" s="34"/>
      <c r="FS157" s="34"/>
      <c r="FT157" s="34"/>
      <c r="FU157" s="34"/>
      <c r="FV157" s="34"/>
      <c r="FW157" s="34"/>
      <c r="FX157" s="34"/>
      <c r="FY157" s="34"/>
      <c r="FZ157" s="34"/>
      <c r="GA157" s="34"/>
      <c r="GB157" s="34"/>
      <c r="GC157" s="34"/>
      <c r="GD157" s="34"/>
      <c r="GE157" s="34"/>
      <c r="GF157" s="34"/>
      <c r="GG157" s="34"/>
      <c r="GH157" s="34"/>
      <c r="GI157" s="34"/>
      <c r="GJ157" s="34"/>
      <c r="GK157" s="34"/>
      <c r="GL157" s="34"/>
      <c r="GM157" s="34"/>
      <c r="GN157" s="34"/>
      <c r="GO157" s="34"/>
      <c r="GP157" s="34"/>
      <c r="GQ157" s="34"/>
      <c r="GR157" s="34"/>
      <c r="GS157" s="34"/>
      <c r="GT157" s="34"/>
      <c r="GU157" s="34"/>
      <c r="GV157" s="34"/>
      <c r="GW157" s="34"/>
      <c r="GX157" s="34"/>
      <c r="GY157" s="34"/>
      <c r="GZ157" s="34"/>
      <c r="HA157" s="34"/>
      <c r="HB157" s="34"/>
      <c r="HC157" s="34"/>
      <c r="HD157" s="34"/>
      <c r="HE157" s="34"/>
      <c r="HF157" s="34"/>
    </row>
    <row r="158" spans="1:214" s="40" customFormat="1" ht="30" customHeight="1" x14ac:dyDescent="0.3">
      <c r="A158" s="27" t="str">
        <f t="shared" si="10"/>
        <v xml:space="preserve"> </v>
      </c>
      <c r="B158" s="27" t="str">
        <f t="shared" si="11"/>
        <v xml:space="preserve"> </v>
      </c>
      <c r="C158" s="27" t="str">
        <f t="shared" si="12"/>
        <v xml:space="preserve"> </v>
      </c>
      <c r="D158" s="27" t="str">
        <f t="shared" si="13"/>
        <v xml:space="preserve"> </v>
      </c>
      <c r="E158" s="27">
        <f t="shared" si="14"/>
        <v>1</v>
      </c>
      <c r="F158" s="37"/>
      <c r="G158" s="27"/>
      <c r="H158" s="27"/>
      <c r="I158" s="72">
        <v>150</v>
      </c>
      <c r="J158" s="3" t="s">
        <v>15</v>
      </c>
      <c r="K158" s="3" t="s">
        <v>646</v>
      </c>
      <c r="L158" s="3" t="s">
        <v>647</v>
      </c>
      <c r="M158" s="3" t="s">
        <v>593</v>
      </c>
      <c r="N158" s="8">
        <v>160000</v>
      </c>
      <c r="O158" s="3">
        <v>25</v>
      </c>
      <c r="P158" s="3">
        <v>25</v>
      </c>
      <c r="Q158" s="18"/>
      <c r="R158" s="72" t="s">
        <v>675</v>
      </c>
      <c r="S158" s="72"/>
      <c r="T158" s="72"/>
      <c r="U158" s="72"/>
      <c r="V158" s="11"/>
      <c r="W158" s="3" t="s">
        <v>648</v>
      </c>
      <c r="X158" s="22" t="s">
        <v>649</v>
      </c>
      <c r="Y158" s="30" t="s">
        <v>675</v>
      </c>
      <c r="Z158" s="30"/>
      <c r="AA158" s="30"/>
      <c r="AB158" s="30"/>
      <c r="AC158" s="30"/>
      <c r="AD158" s="34"/>
      <c r="AE158" s="34"/>
      <c r="AF158" s="34"/>
      <c r="AG158" s="102"/>
      <c r="AH158" s="102"/>
      <c r="AI158" s="102"/>
      <c r="AJ158" s="102"/>
      <c r="AK158" s="102"/>
      <c r="AL158" s="102"/>
      <c r="AM158" s="102"/>
      <c r="AN158" s="102"/>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c r="EK158" s="34"/>
      <c r="EL158" s="34"/>
      <c r="EM158" s="34"/>
      <c r="EN158" s="34"/>
      <c r="EO158" s="34"/>
      <c r="EP158" s="34"/>
      <c r="EQ158" s="34"/>
      <c r="ER158" s="34"/>
      <c r="ES158" s="34"/>
      <c r="ET158" s="34"/>
      <c r="EU158" s="34"/>
      <c r="EV158" s="34"/>
      <c r="EW158" s="34"/>
      <c r="EX158" s="34"/>
      <c r="EY158" s="34"/>
      <c r="EZ158" s="34"/>
      <c r="FA158" s="34"/>
      <c r="FB158" s="34"/>
      <c r="FC158" s="34"/>
      <c r="FD158" s="34"/>
      <c r="FE158" s="34"/>
      <c r="FF158" s="34"/>
      <c r="FG158" s="34"/>
      <c r="FH158" s="34"/>
      <c r="FI158" s="34"/>
      <c r="FJ158" s="34"/>
      <c r="FK158" s="34"/>
      <c r="FL158" s="34"/>
      <c r="FM158" s="34"/>
      <c r="FN158" s="34"/>
      <c r="FO158" s="34"/>
      <c r="FP158" s="34"/>
      <c r="FQ158" s="34"/>
      <c r="FR158" s="34"/>
      <c r="FS158" s="34"/>
      <c r="FT158" s="34"/>
      <c r="FU158" s="34"/>
      <c r="FV158" s="34"/>
      <c r="FW158" s="34"/>
      <c r="FX158" s="34"/>
      <c r="FY158" s="34"/>
      <c r="FZ158" s="34"/>
      <c r="GA158" s="34"/>
      <c r="GB158" s="34"/>
      <c r="GC158" s="34"/>
      <c r="GD158" s="34"/>
      <c r="GE158" s="34"/>
      <c r="GF158" s="34"/>
      <c r="GG158" s="34"/>
      <c r="GH158" s="34"/>
      <c r="GI158" s="34"/>
      <c r="GJ158" s="34"/>
      <c r="GK158" s="34"/>
      <c r="GL158" s="34"/>
      <c r="GM158" s="34"/>
      <c r="GN158" s="34"/>
      <c r="GO158" s="34"/>
      <c r="GP158" s="34"/>
      <c r="GQ158" s="34"/>
      <c r="GR158" s="34"/>
      <c r="GS158" s="34"/>
      <c r="GT158" s="34"/>
      <c r="GU158" s="34"/>
      <c r="GV158" s="34"/>
      <c r="GW158" s="34"/>
      <c r="GX158" s="34"/>
      <c r="GY158" s="34"/>
      <c r="GZ158" s="34"/>
      <c r="HA158" s="34"/>
      <c r="HB158" s="34"/>
      <c r="HC158" s="34"/>
      <c r="HD158" s="34"/>
      <c r="HE158" s="34"/>
      <c r="HF158" s="34"/>
    </row>
    <row r="159" spans="1:214" s="40" customFormat="1" ht="30" customHeight="1" x14ac:dyDescent="0.3">
      <c r="A159" s="27" t="str">
        <f t="shared" si="10"/>
        <v xml:space="preserve"> </v>
      </c>
      <c r="B159" s="27" t="str">
        <f t="shared" si="11"/>
        <v xml:space="preserve"> </v>
      </c>
      <c r="C159" s="27" t="str">
        <f t="shared" si="12"/>
        <v xml:space="preserve"> </v>
      </c>
      <c r="D159" s="27" t="str">
        <f t="shared" si="13"/>
        <v xml:space="preserve"> </v>
      </c>
      <c r="E159" s="27">
        <f t="shared" si="14"/>
        <v>1</v>
      </c>
      <c r="F159" s="37"/>
      <c r="G159" s="27"/>
      <c r="H159" s="27"/>
      <c r="I159" s="72">
        <v>151</v>
      </c>
      <c r="J159" s="3" t="s">
        <v>15</v>
      </c>
      <c r="K159" s="3" t="s">
        <v>650</v>
      </c>
      <c r="L159" s="3" t="s">
        <v>613</v>
      </c>
      <c r="M159" s="3" t="s">
        <v>593</v>
      </c>
      <c r="N159" s="8">
        <v>9000</v>
      </c>
      <c r="O159" s="3">
        <v>9</v>
      </c>
      <c r="P159" s="3">
        <v>9</v>
      </c>
      <c r="Q159" s="18"/>
      <c r="R159" s="72"/>
      <c r="S159" s="72"/>
      <c r="T159" s="72"/>
      <c r="U159" s="72" t="s">
        <v>675</v>
      </c>
      <c r="V159" s="11"/>
      <c r="W159" s="3" t="s">
        <v>651</v>
      </c>
      <c r="X159" s="22"/>
      <c r="Y159" s="30" t="s">
        <v>675</v>
      </c>
      <c r="Z159" s="30"/>
      <c r="AA159" s="30"/>
      <c r="AB159" s="30"/>
      <c r="AC159" s="30"/>
      <c r="AD159" s="34"/>
      <c r="AE159" s="34"/>
      <c r="AF159" s="34"/>
      <c r="AG159" s="102"/>
      <c r="AH159" s="102"/>
      <c r="AI159" s="102"/>
      <c r="AJ159" s="102"/>
      <c r="AK159" s="102"/>
      <c r="AL159" s="102"/>
      <c r="AM159" s="102"/>
      <c r="AN159" s="102"/>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c r="EK159" s="34"/>
      <c r="EL159" s="34"/>
      <c r="EM159" s="34"/>
      <c r="EN159" s="34"/>
      <c r="EO159" s="34"/>
      <c r="EP159" s="34"/>
      <c r="EQ159" s="34"/>
      <c r="ER159" s="34"/>
      <c r="ES159" s="34"/>
      <c r="ET159" s="34"/>
      <c r="EU159" s="34"/>
      <c r="EV159" s="34"/>
      <c r="EW159" s="34"/>
      <c r="EX159" s="34"/>
      <c r="EY159" s="34"/>
      <c r="EZ159" s="34"/>
      <c r="FA159" s="34"/>
      <c r="FB159" s="34"/>
      <c r="FC159" s="34"/>
      <c r="FD159" s="34"/>
      <c r="FE159" s="34"/>
      <c r="FF159" s="34"/>
      <c r="FG159" s="34"/>
      <c r="FH159" s="34"/>
      <c r="FI159" s="34"/>
      <c r="FJ159" s="34"/>
      <c r="FK159" s="34"/>
      <c r="FL159" s="34"/>
      <c r="FM159" s="34"/>
      <c r="FN159" s="34"/>
      <c r="FO159" s="34"/>
      <c r="FP159" s="34"/>
      <c r="FQ159" s="34"/>
      <c r="FR159" s="34"/>
      <c r="FS159" s="34"/>
      <c r="FT159" s="34"/>
      <c r="FU159" s="34"/>
      <c r="FV159" s="34"/>
      <c r="FW159" s="34"/>
      <c r="FX159" s="34"/>
      <c r="FY159" s="34"/>
      <c r="FZ159" s="34"/>
      <c r="GA159" s="34"/>
      <c r="GB159" s="34"/>
      <c r="GC159" s="34"/>
      <c r="GD159" s="34"/>
      <c r="GE159" s="34"/>
      <c r="GF159" s="34"/>
      <c r="GG159" s="34"/>
      <c r="GH159" s="34"/>
      <c r="GI159" s="34"/>
      <c r="GJ159" s="34"/>
      <c r="GK159" s="34"/>
      <c r="GL159" s="34"/>
      <c r="GM159" s="34"/>
      <c r="GN159" s="34"/>
      <c r="GO159" s="34"/>
      <c r="GP159" s="34"/>
      <c r="GQ159" s="34"/>
      <c r="GR159" s="34"/>
      <c r="GS159" s="34"/>
      <c r="GT159" s="34"/>
      <c r="GU159" s="34"/>
      <c r="GV159" s="34"/>
      <c r="GW159" s="34"/>
      <c r="GX159" s="34"/>
      <c r="GY159" s="34"/>
      <c r="GZ159" s="34"/>
      <c r="HA159" s="34"/>
      <c r="HB159" s="34"/>
      <c r="HC159" s="34"/>
      <c r="HD159" s="34"/>
      <c r="HE159" s="34"/>
      <c r="HF159" s="34"/>
    </row>
    <row r="160" spans="1:214" s="40" customFormat="1" ht="30" customHeight="1" x14ac:dyDescent="0.3">
      <c r="A160" s="27" t="str">
        <f t="shared" si="10"/>
        <v xml:space="preserve"> </v>
      </c>
      <c r="B160" s="27" t="str">
        <f t="shared" si="11"/>
        <v xml:space="preserve"> </v>
      </c>
      <c r="C160" s="27" t="str">
        <f t="shared" si="12"/>
        <v xml:space="preserve"> </v>
      </c>
      <c r="D160" s="27" t="str">
        <f t="shared" si="13"/>
        <v xml:space="preserve"> </v>
      </c>
      <c r="E160" s="27">
        <f t="shared" si="14"/>
        <v>1</v>
      </c>
      <c r="F160" s="37"/>
      <c r="G160" s="27"/>
      <c r="H160" s="27"/>
      <c r="I160" s="72">
        <v>152</v>
      </c>
      <c r="J160" s="3" t="s">
        <v>15</v>
      </c>
      <c r="K160" s="3" t="s">
        <v>652</v>
      </c>
      <c r="L160" s="3" t="s">
        <v>597</v>
      </c>
      <c r="M160" s="3" t="s">
        <v>593</v>
      </c>
      <c r="N160" s="8">
        <v>520000</v>
      </c>
      <c r="O160" s="3">
        <v>29</v>
      </c>
      <c r="P160" s="3">
        <v>15</v>
      </c>
      <c r="Q160" s="12" t="s">
        <v>653</v>
      </c>
      <c r="R160" s="115" t="s">
        <v>675</v>
      </c>
      <c r="S160" s="114"/>
      <c r="T160" s="114"/>
      <c r="U160" s="114"/>
      <c r="V160" s="11" t="s">
        <v>360</v>
      </c>
      <c r="W160" s="3" t="s">
        <v>654</v>
      </c>
      <c r="X160" s="22"/>
      <c r="Y160" s="30" t="s">
        <v>675</v>
      </c>
      <c r="Z160" s="30"/>
      <c r="AA160" s="30"/>
      <c r="AB160" s="30"/>
      <c r="AC160" s="30"/>
      <c r="AD160" s="34"/>
      <c r="AE160" s="34"/>
      <c r="AF160" s="34"/>
      <c r="AG160" s="102"/>
      <c r="AH160" s="102"/>
      <c r="AI160" s="102"/>
      <c r="AJ160" s="102"/>
      <c r="AK160" s="102"/>
      <c r="AL160" s="102"/>
      <c r="AM160" s="102"/>
      <c r="AN160" s="102"/>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c r="EK160" s="34"/>
      <c r="EL160" s="34"/>
      <c r="EM160" s="34"/>
      <c r="EN160" s="34"/>
      <c r="EO160" s="34"/>
      <c r="EP160" s="34"/>
      <c r="EQ160" s="34"/>
      <c r="ER160" s="34"/>
      <c r="ES160" s="34"/>
      <c r="ET160" s="34"/>
      <c r="EU160" s="34"/>
      <c r="EV160" s="34"/>
      <c r="EW160" s="34"/>
      <c r="EX160" s="34"/>
      <c r="EY160" s="34"/>
      <c r="EZ160" s="34"/>
      <c r="FA160" s="34"/>
      <c r="FB160" s="34"/>
      <c r="FC160" s="34"/>
      <c r="FD160" s="34"/>
      <c r="FE160" s="34"/>
      <c r="FF160" s="34"/>
      <c r="FG160" s="34"/>
      <c r="FH160" s="34"/>
      <c r="FI160" s="34"/>
      <c r="FJ160" s="34"/>
      <c r="FK160" s="34"/>
      <c r="FL160" s="34"/>
      <c r="FM160" s="34"/>
      <c r="FN160" s="34"/>
      <c r="FO160" s="34"/>
      <c r="FP160" s="34"/>
      <c r="FQ160" s="34"/>
      <c r="FR160" s="34"/>
      <c r="FS160" s="34"/>
      <c r="FT160" s="34"/>
      <c r="FU160" s="34"/>
      <c r="FV160" s="34"/>
      <c r="FW160" s="34"/>
      <c r="FX160" s="34"/>
      <c r="FY160" s="34"/>
      <c r="FZ160" s="34"/>
      <c r="GA160" s="34"/>
      <c r="GB160" s="34"/>
      <c r="GC160" s="34"/>
      <c r="GD160" s="34"/>
      <c r="GE160" s="34"/>
      <c r="GF160" s="34"/>
      <c r="GG160" s="34"/>
      <c r="GH160" s="34"/>
      <c r="GI160" s="34"/>
      <c r="GJ160" s="34"/>
      <c r="GK160" s="34"/>
      <c r="GL160" s="34"/>
      <c r="GM160" s="34"/>
      <c r="GN160" s="34"/>
      <c r="GO160" s="34"/>
      <c r="GP160" s="34"/>
      <c r="GQ160" s="34"/>
      <c r="GR160" s="34"/>
      <c r="GS160" s="34"/>
      <c r="GT160" s="34"/>
      <c r="GU160" s="34"/>
      <c r="GV160" s="34"/>
      <c r="GW160" s="34"/>
      <c r="GX160" s="34"/>
      <c r="GY160" s="34"/>
      <c r="GZ160" s="34"/>
      <c r="HA160" s="34"/>
      <c r="HB160" s="34"/>
      <c r="HC160" s="34"/>
      <c r="HD160" s="34"/>
      <c r="HE160" s="34"/>
      <c r="HF160" s="34"/>
    </row>
    <row r="161" spans="1:214" s="40" customFormat="1" ht="30" customHeight="1" x14ac:dyDescent="0.3">
      <c r="A161" s="27" t="str">
        <f t="shared" si="10"/>
        <v xml:space="preserve"> </v>
      </c>
      <c r="B161" s="27" t="str">
        <f t="shared" si="11"/>
        <v xml:space="preserve"> </v>
      </c>
      <c r="C161" s="27" t="str">
        <f t="shared" si="12"/>
        <v xml:space="preserve"> </v>
      </c>
      <c r="D161" s="27" t="str">
        <f t="shared" si="13"/>
        <v xml:space="preserve"> </v>
      </c>
      <c r="E161" s="27">
        <f t="shared" si="14"/>
        <v>1</v>
      </c>
      <c r="F161" s="37"/>
      <c r="G161" s="27"/>
      <c r="H161" s="27"/>
      <c r="I161" s="72">
        <v>153</v>
      </c>
      <c r="J161" s="3" t="s">
        <v>15</v>
      </c>
      <c r="K161" s="3" t="s">
        <v>655</v>
      </c>
      <c r="L161" s="3" t="s">
        <v>656</v>
      </c>
      <c r="M161" s="3" t="s">
        <v>593</v>
      </c>
      <c r="N161" s="8">
        <v>78000</v>
      </c>
      <c r="O161" s="3">
        <v>24</v>
      </c>
      <c r="P161" s="3">
        <v>24</v>
      </c>
      <c r="Q161" s="16" t="s">
        <v>657</v>
      </c>
      <c r="R161" s="115" t="s">
        <v>675</v>
      </c>
      <c r="S161" s="115"/>
      <c r="T161" s="115"/>
      <c r="U161" s="115"/>
      <c r="V161" s="10" t="s">
        <v>658</v>
      </c>
      <c r="W161" s="3" t="s">
        <v>659</v>
      </c>
      <c r="X161" s="22"/>
      <c r="Y161" s="30" t="s">
        <v>675</v>
      </c>
      <c r="Z161" s="30"/>
      <c r="AA161" s="30"/>
      <c r="AB161" s="30"/>
      <c r="AC161" s="30"/>
      <c r="AD161" s="34"/>
      <c r="AE161" s="34"/>
      <c r="AF161" s="34"/>
      <c r="AG161" s="102"/>
      <c r="AH161" s="102"/>
      <c r="AI161" s="102"/>
      <c r="AJ161" s="102"/>
      <c r="AK161" s="102"/>
      <c r="AL161" s="102"/>
      <c r="AM161" s="102"/>
      <c r="AN161" s="102"/>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c r="EE161" s="34"/>
      <c r="EF161" s="34"/>
      <c r="EG161" s="34"/>
      <c r="EH161" s="34"/>
      <c r="EI161" s="34"/>
      <c r="EJ161" s="34"/>
      <c r="EK161" s="34"/>
      <c r="EL161" s="34"/>
      <c r="EM161" s="34"/>
      <c r="EN161" s="34"/>
      <c r="EO161" s="34"/>
      <c r="EP161" s="34"/>
      <c r="EQ161" s="34"/>
      <c r="ER161" s="34"/>
      <c r="ES161" s="34"/>
      <c r="ET161" s="34"/>
      <c r="EU161" s="34"/>
      <c r="EV161" s="34"/>
      <c r="EW161" s="34"/>
      <c r="EX161" s="34"/>
      <c r="EY161" s="34"/>
      <c r="EZ161" s="34"/>
      <c r="FA161" s="34"/>
      <c r="FB161" s="34"/>
      <c r="FC161" s="34"/>
      <c r="FD161" s="34"/>
      <c r="FE161" s="34"/>
      <c r="FF161" s="34"/>
      <c r="FG161" s="34"/>
      <c r="FH161" s="34"/>
      <c r="FI161" s="34"/>
      <c r="FJ161" s="34"/>
      <c r="FK161" s="34"/>
      <c r="FL161" s="34"/>
      <c r="FM161" s="34"/>
      <c r="FN161" s="34"/>
      <c r="FO161" s="34"/>
      <c r="FP161" s="34"/>
      <c r="FQ161" s="34"/>
      <c r="FR161" s="34"/>
      <c r="FS161" s="34"/>
      <c r="FT161" s="34"/>
      <c r="FU161" s="34"/>
      <c r="FV161" s="34"/>
      <c r="FW161" s="34"/>
      <c r="FX161" s="34"/>
      <c r="FY161" s="34"/>
      <c r="FZ161" s="34"/>
      <c r="GA161" s="34"/>
      <c r="GB161" s="34"/>
      <c r="GC161" s="34"/>
      <c r="GD161" s="34"/>
      <c r="GE161" s="34"/>
      <c r="GF161" s="34"/>
      <c r="GG161" s="34"/>
      <c r="GH161" s="34"/>
      <c r="GI161" s="34"/>
      <c r="GJ161" s="34"/>
      <c r="GK161" s="34"/>
      <c r="GL161" s="34"/>
      <c r="GM161" s="34"/>
      <c r="GN161" s="34"/>
      <c r="GO161" s="34"/>
      <c r="GP161" s="34"/>
      <c r="GQ161" s="34"/>
      <c r="GR161" s="34"/>
      <c r="GS161" s="34"/>
      <c r="GT161" s="34"/>
      <c r="GU161" s="34"/>
      <c r="GV161" s="34"/>
      <c r="GW161" s="34"/>
      <c r="GX161" s="34"/>
      <c r="GY161" s="34"/>
      <c r="GZ161" s="34"/>
      <c r="HA161" s="34"/>
      <c r="HB161" s="34"/>
      <c r="HC161" s="34"/>
      <c r="HD161" s="34"/>
      <c r="HE161" s="34"/>
      <c r="HF161" s="34"/>
    </row>
    <row r="162" spans="1:214" s="40" customFormat="1" ht="30" customHeight="1" x14ac:dyDescent="0.3">
      <c r="A162" s="27">
        <f t="shared" si="10"/>
        <v>1</v>
      </c>
      <c r="B162" s="27" t="str">
        <f t="shared" si="11"/>
        <v xml:space="preserve"> </v>
      </c>
      <c r="C162" s="27" t="str">
        <f t="shared" si="12"/>
        <v xml:space="preserve"> </v>
      </c>
      <c r="D162" s="27" t="str">
        <f t="shared" si="13"/>
        <v xml:space="preserve"> </v>
      </c>
      <c r="E162" s="27" t="str">
        <f t="shared" si="14"/>
        <v xml:space="preserve"> </v>
      </c>
      <c r="F162" s="37"/>
      <c r="G162" s="27"/>
      <c r="H162" s="27"/>
      <c r="I162" s="72">
        <v>154</v>
      </c>
      <c r="J162" s="3" t="s">
        <v>204</v>
      </c>
      <c r="K162" s="3" t="s">
        <v>660</v>
      </c>
      <c r="L162" s="3" t="s">
        <v>661</v>
      </c>
      <c r="M162" s="3" t="s">
        <v>593</v>
      </c>
      <c r="N162" s="4">
        <v>70000</v>
      </c>
      <c r="O162" s="2">
        <v>8</v>
      </c>
      <c r="P162" s="2">
        <v>100</v>
      </c>
      <c r="Q162" s="15" t="s">
        <v>662</v>
      </c>
      <c r="R162" s="27"/>
      <c r="S162" s="27"/>
      <c r="T162" s="27"/>
      <c r="U162" s="27"/>
      <c r="V162" s="5">
        <v>39494</v>
      </c>
      <c r="W162" s="2" t="s">
        <v>663</v>
      </c>
      <c r="X162" s="2" t="s">
        <v>664</v>
      </c>
      <c r="AD162" s="34"/>
      <c r="AE162" s="34"/>
      <c r="AF162" s="34"/>
      <c r="AG162" s="102"/>
      <c r="AH162" s="102"/>
      <c r="AI162" s="102"/>
      <c r="AJ162" s="102"/>
      <c r="AK162" s="102"/>
      <c r="AL162" s="102"/>
      <c r="AM162" s="102"/>
      <c r="AN162" s="102"/>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c r="EE162" s="34"/>
      <c r="EF162" s="34"/>
      <c r="EG162" s="34"/>
      <c r="EH162" s="34"/>
      <c r="EI162" s="34"/>
      <c r="EJ162" s="34"/>
      <c r="EK162" s="34"/>
      <c r="EL162" s="34"/>
      <c r="EM162" s="34"/>
      <c r="EN162" s="34"/>
      <c r="EO162" s="34"/>
      <c r="EP162" s="34"/>
      <c r="EQ162" s="34"/>
      <c r="ER162" s="34"/>
      <c r="ES162" s="34"/>
      <c r="ET162" s="34"/>
      <c r="EU162" s="34"/>
      <c r="EV162" s="34"/>
      <c r="EW162" s="34"/>
      <c r="EX162" s="34"/>
      <c r="EY162" s="34"/>
      <c r="EZ162" s="34"/>
      <c r="FA162" s="34"/>
      <c r="FB162" s="34"/>
      <c r="FC162" s="34"/>
      <c r="FD162" s="34"/>
      <c r="FE162" s="34"/>
      <c r="FF162" s="34"/>
      <c r="FG162" s="34"/>
      <c r="FH162" s="34"/>
      <c r="FI162" s="34"/>
      <c r="FJ162" s="34"/>
      <c r="FK162" s="34"/>
      <c r="FL162" s="34"/>
      <c r="FM162" s="34"/>
      <c r="FN162" s="34"/>
      <c r="FO162" s="34"/>
      <c r="FP162" s="34"/>
      <c r="FQ162" s="34"/>
      <c r="FR162" s="34"/>
      <c r="FS162" s="34"/>
      <c r="FT162" s="34"/>
      <c r="FU162" s="34"/>
      <c r="FV162" s="34"/>
      <c r="FW162" s="34"/>
      <c r="FX162" s="34"/>
      <c r="FY162" s="34"/>
      <c r="FZ162" s="34"/>
      <c r="GA162" s="34"/>
      <c r="GB162" s="34"/>
      <c r="GC162" s="34"/>
      <c r="GD162" s="34"/>
      <c r="GE162" s="34"/>
      <c r="GF162" s="34"/>
      <c r="GG162" s="34"/>
      <c r="GH162" s="34"/>
      <c r="GI162" s="34"/>
      <c r="GJ162" s="34"/>
      <c r="GK162" s="34"/>
      <c r="GL162" s="34"/>
      <c r="GM162" s="34"/>
      <c r="GN162" s="34"/>
      <c r="GO162" s="34"/>
      <c r="GP162" s="34"/>
      <c r="GQ162" s="34"/>
      <c r="GR162" s="34"/>
      <c r="GS162" s="34"/>
      <c r="GT162" s="34"/>
      <c r="GU162" s="34"/>
      <c r="GV162" s="34"/>
      <c r="GW162" s="34"/>
      <c r="GX162" s="34"/>
      <c r="GY162" s="34"/>
      <c r="GZ162" s="34"/>
      <c r="HA162" s="34"/>
      <c r="HB162" s="34"/>
      <c r="HC162" s="34"/>
      <c r="HD162" s="34"/>
      <c r="HE162" s="34"/>
      <c r="HF162" s="34"/>
    </row>
    <row r="163" spans="1:214" s="40" customFormat="1" ht="30" customHeight="1" x14ac:dyDescent="0.3">
      <c r="A163" s="27">
        <f t="shared" si="10"/>
        <v>1</v>
      </c>
      <c r="B163" s="27" t="str">
        <f t="shared" si="11"/>
        <v xml:space="preserve"> </v>
      </c>
      <c r="C163" s="27" t="str">
        <f t="shared" si="12"/>
        <v xml:space="preserve"> </v>
      </c>
      <c r="D163" s="27" t="str">
        <f t="shared" si="13"/>
        <v xml:space="preserve"> </v>
      </c>
      <c r="E163" s="27" t="str">
        <f t="shared" si="14"/>
        <v xml:space="preserve"> </v>
      </c>
      <c r="F163" s="37"/>
      <c r="G163" s="27"/>
      <c r="H163" s="27"/>
      <c r="I163" s="72">
        <v>155</v>
      </c>
      <c r="J163" s="3" t="s">
        <v>204</v>
      </c>
      <c r="K163" s="3" t="s">
        <v>665</v>
      </c>
      <c r="L163" s="3" t="s">
        <v>666</v>
      </c>
      <c r="M163" s="3" t="s">
        <v>593</v>
      </c>
      <c r="N163" s="8">
        <v>30000</v>
      </c>
      <c r="O163" s="3">
        <v>12</v>
      </c>
      <c r="P163" s="3">
        <v>24</v>
      </c>
      <c r="Q163" s="18"/>
      <c r="R163" s="72"/>
      <c r="S163" s="72"/>
      <c r="T163" s="72"/>
      <c r="U163" s="72"/>
      <c r="V163" s="9" t="s">
        <v>667</v>
      </c>
      <c r="W163" s="3" t="s">
        <v>668</v>
      </c>
      <c r="X163" s="11" t="s">
        <v>669</v>
      </c>
      <c r="AD163" s="34"/>
      <c r="AE163" s="34"/>
      <c r="AF163" s="34"/>
      <c r="AG163" s="102"/>
      <c r="AH163" s="102"/>
      <c r="AI163" s="102"/>
      <c r="AJ163" s="102"/>
      <c r="AK163" s="102"/>
      <c r="AL163" s="102"/>
      <c r="AM163" s="102"/>
      <c r="AN163" s="102"/>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c r="EE163" s="34"/>
      <c r="EF163" s="34"/>
      <c r="EG163" s="34"/>
      <c r="EH163" s="34"/>
      <c r="EI163" s="34"/>
      <c r="EJ163" s="34"/>
      <c r="EK163" s="34"/>
      <c r="EL163" s="34"/>
      <c r="EM163" s="34"/>
      <c r="EN163" s="34"/>
      <c r="EO163" s="34"/>
      <c r="EP163" s="34"/>
      <c r="EQ163" s="34"/>
      <c r="ER163" s="34"/>
      <c r="ES163" s="34"/>
      <c r="ET163" s="34"/>
      <c r="EU163" s="34"/>
      <c r="EV163" s="34"/>
      <c r="EW163" s="34"/>
      <c r="EX163" s="34"/>
      <c r="EY163" s="34"/>
      <c r="EZ163" s="34"/>
      <c r="FA163" s="34"/>
      <c r="FB163" s="34"/>
      <c r="FC163" s="34"/>
      <c r="FD163" s="34"/>
      <c r="FE163" s="34"/>
      <c r="FF163" s="34"/>
      <c r="FG163" s="34"/>
      <c r="FH163" s="34"/>
      <c r="FI163" s="34"/>
      <c r="FJ163" s="34"/>
      <c r="FK163" s="34"/>
      <c r="FL163" s="34"/>
      <c r="FM163" s="34"/>
      <c r="FN163" s="34"/>
      <c r="FO163" s="34"/>
      <c r="FP163" s="34"/>
      <c r="FQ163" s="34"/>
      <c r="FR163" s="34"/>
      <c r="FS163" s="34"/>
      <c r="FT163" s="34"/>
      <c r="FU163" s="34"/>
      <c r="FV163" s="34"/>
      <c r="FW163" s="34"/>
      <c r="FX163" s="34"/>
      <c r="FY163" s="34"/>
      <c r="FZ163" s="34"/>
      <c r="GA163" s="34"/>
      <c r="GB163" s="34"/>
      <c r="GC163" s="34"/>
      <c r="GD163" s="34"/>
      <c r="GE163" s="34"/>
      <c r="GF163" s="34"/>
      <c r="GG163" s="34"/>
      <c r="GH163" s="34"/>
      <c r="GI163" s="34"/>
      <c r="GJ163" s="34"/>
      <c r="GK163" s="34"/>
      <c r="GL163" s="34"/>
      <c r="GM163" s="34"/>
      <c r="GN163" s="34"/>
      <c r="GO163" s="34"/>
      <c r="GP163" s="34"/>
      <c r="GQ163" s="34"/>
      <c r="GR163" s="34"/>
      <c r="GS163" s="34"/>
      <c r="GT163" s="34"/>
      <c r="GU163" s="34"/>
      <c r="GV163" s="34"/>
      <c r="GW163" s="34"/>
      <c r="GX163" s="34"/>
      <c r="GY163" s="34"/>
      <c r="GZ163" s="34"/>
      <c r="HA163" s="34"/>
      <c r="HB163" s="34"/>
      <c r="HC163" s="34"/>
      <c r="HD163" s="34"/>
      <c r="HE163" s="34"/>
      <c r="HF163" s="34"/>
    </row>
    <row r="164" spans="1:214" s="40" customFormat="1" ht="30" customHeight="1" x14ac:dyDescent="0.3">
      <c r="A164" s="27" t="str">
        <f t="shared" si="10"/>
        <v xml:space="preserve"> </v>
      </c>
      <c r="B164" s="27" t="str">
        <f t="shared" si="11"/>
        <v xml:space="preserve"> </v>
      </c>
      <c r="C164" s="27" t="str">
        <f t="shared" si="12"/>
        <v xml:space="preserve"> </v>
      </c>
      <c r="D164" s="27" t="str">
        <f t="shared" si="13"/>
        <v xml:space="preserve"> </v>
      </c>
      <c r="E164" s="27">
        <f t="shared" si="14"/>
        <v>1</v>
      </c>
      <c r="F164" s="38"/>
      <c r="G164" s="27"/>
      <c r="H164" s="30"/>
      <c r="I164" s="72">
        <v>156</v>
      </c>
      <c r="J164" s="3" t="s">
        <v>15</v>
      </c>
      <c r="K164" s="3" t="s">
        <v>676</v>
      </c>
      <c r="L164" s="3" t="s">
        <v>386</v>
      </c>
      <c r="M164" s="3" t="s">
        <v>338</v>
      </c>
      <c r="N164" s="8">
        <v>100000</v>
      </c>
      <c r="O164" s="3">
        <v>66</v>
      </c>
      <c r="P164" s="3">
        <v>98</v>
      </c>
      <c r="Q164" s="3" t="s">
        <v>674</v>
      </c>
      <c r="R164" s="111" t="s">
        <v>675</v>
      </c>
      <c r="S164" s="111"/>
      <c r="T164" s="111"/>
      <c r="U164" s="111"/>
      <c r="V164" s="41">
        <v>42845</v>
      </c>
      <c r="W164" s="32"/>
      <c r="X164" s="32"/>
      <c r="Y164" s="30"/>
      <c r="Z164" s="30"/>
      <c r="AA164" s="30"/>
      <c r="AB164" s="30"/>
      <c r="AC164" s="30"/>
      <c r="AD164" s="34"/>
      <c r="AE164" s="34"/>
      <c r="AF164" s="34"/>
      <c r="AG164" s="102"/>
      <c r="AH164" s="102"/>
      <c r="AI164" s="102"/>
      <c r="AJ164" s="102"/>
      <c r="AK164" s="102"/>
      <c r="AL164" s="102"/>
      <c r="AM164" s="102"/>
      <c r="AN164" s="102"/>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c r="EE164" s="34"/>
      <c r="EF164" s="34"/>
      <c r="EG164" s="34"/>
      <c r="EH164" s="34"/>
      <c r="EI164" s="34"/>
      <c r="EJ164" s="34"/>
      <c r="EK164" s="34"/>
      <c r="EL164" s="34"/>
      <c r="EM164" s="34"/>
      <c r="EN164" s="34"/>
      <c r="EO164" s="34"/>
      <c r="EP164" s="34"/>
      <c r="EQ164" s="34"/>
      <c r="ER164" s="34"/>
      <c r="ES164" s="34"/>
      <c r="ET164" s="34"/>
      <c r="EU164" s="34"/>
      <c r="EV164" s="34"/>
      <c r="EW164" s="34"/>
      <c r="EX164" s="34"/>
      <c r="EY164" s="34"/>
      <c r="EZ164" s="34"/>
      <c r="FA164" s="34"/>
      <c r="FB164" s="34"/>
      <c r="FC164" s="34"/>
      <c r="FD164" s="34"/>
      <c r="FE164" s="34"/>
      <c r="FF164" s="34"/>
      <c r="FG164" s="34"/>
      <c r="FH164" s="34"/>
      <c r="FI164" s="34"/>
      <c r="FJ164" s="34"/>
      <c r="FK164" s="34"/>
      <c r="FL164" s="34"/>
      <c r="FM164" s="34"/>
      <c r="FN164" s="34"/>
      <c r="FO164" s="34"/>
      <c r="FP164" s="34"/>
      <c r="FQ164" s="34"/>
      <c r="FR164" s="34"/>
      <c r="FS164" s="34"/>
      <c r="FT164" s="34"/>
      <c r="FU164" s="34"/>
      <c r="FV164" s="34"/>
      <c r="FW164" s="34"/>
      <c r="FX164" s="34"/>
      <c r="FY164" s="34"/>
      <c r="FZ164" s="34"/>
      <c r="GA164" s="34"/>
      <c r="GB164" s="34"/>
      <c r="GC164" s="34"/>
      <c r="GD164" s="34"/>
      <c r="GE164" s="34"/>
      <c r="GF164" s="34"/>
      <c r="GG164" s="34"/>
      <c r="GH164" s="34"/>
      <c r="GI164" s="34"/>
      <c r="GJ164" s="34"/>
      <c r="GK164" s="34"/>
      <c r="GL164" s="34"/>
      <c r="GM164" s="34"/>
      <c r="GN164" s="34"/>
      <c r="GO164" s="34"/>
      <c r="GP164" s="34"/>
      <c r="GQ164" s="34"/>
      <c r="GR164" s="34"/>
      <c r="GS164" s="34"/>
      <c r="GT164" s="34"/>
      <c r="GU164" s="34"/>
      <c r="GV164" s="34"/>
      <c r="GW164" s="34"/>
      <c r="GX164" s="34"/>
      <c r="GY164" s="34"/>
      <c r="GZ164" s="34"/>
      <c r="HA164" s="34"/>
      <c r="HB164" s="34"/>
      <c r="HC164" s="34"/>
      <c r="HD164" s="34"/>
      <c r="HE164" s="34"/>
      <c r="HF164" s="34"/>
    </row>
    <row r="165" spans="1:214" ht="30" customHeight="1" x14ac:dyDescent="0.3">
      <c r="A165" s="27" t="str">
        <f t="shared" si="10"/>
        <v xml:space="preserve"> </v>
      </c>
      <c r="B165" s="27" t="str">
        <f t="shared" si="11"/>
        <v xml:space="preserve"> </v>
      </c>
      <c r="C165" s="27" t="str">
        <f t="shared" si="12"/>
        <v xml:space="preserve"> </v>
      </c>
      <c r="D165" s="27" t="str">
        <f t="shared" si="13"/>
        <v xml:space="preserve"> </v>
      </c>
      <c r="E165" s="27">
        <f t="shared" si="14"/>
        <v>1</v>
      </c>
      <c r="F165" s="38"/>
      <c r="G165" s="30"/>
      <c r="H165" s="30"/>
      <c r="I165" s="72">
        <v>157</v>
      </c>
      <c r="J165" s="3" t="s">
        <v>15</v>
      </c>
      <c r="K165" s="3" t="s">
        <v>677</v>
      </c>
      <c r="L165" s="3" t="s">
        <v>678</v>
      </c>
      <c r="M165" s="3" t="s">
        <v>453</v>
      </c>
      <c r="N165" s="8">
        <v>240000</v>
      </c>
      <c r="O165" s="3">
        <v>40</v>
      </c>
      <c r="P165" s="3">
        <v>80</v>
      </c>
      <c r="Q165" s="3" t="s">
        <v>680</v>
      </c>
      <c r="R165" s="111" t="s">
        <v>675</v>
      </c>
      <c r="S165" s="111"/>
      <c r="T165" s="111"/>
      <c r="U165" s="111"/>
      <c r="V165" s="41">
        <v>42837</v>
      </c>
      <c r="W165" s="32"/>
      <c r="X165" s="32"/>
      <c r="Y165" s="30"/>
      <c r="Z165" s="30"/>
      <c r="AA165" s="30"/>
      <c r="AB165" s="30"/>
      <c r="AC165" s="30"/>
    </row>
    <row r="166" spans="1:214" ht="30" customHeight="1" x14ac:dyDescent="0.3">
      <c r="A166" s="27" t="str">
        <f t="shared" si="10"/>
        <v xml:space="preserve"> </v>
      </c>
      <c r="B166" s="27" t="str">
        <f t="shared" si="11"/>
        <v xml:space="preserve"> </v>
      </c>
      <c r="C166" s="27" t="str">
        <f t="shared" si="12"/>
        <v xml:space="preserve"> </v>
      </c>
      <c r="D166" s="27" t="str">
        <f t="shared" si="13"/>
        <v xml:space="preserve"> </v>
      </c>
      <c r="E166" s="27">
        <f t="shared" si="14"/>
        <v>1</v>
      </c>
      <c r="F166" s="38"/>
      <c r="G166" s="30"/>
      <c r="H166" s="30"/>
      <c r="I166" s="72">
        <v>158</v>
      </c>
      <c r="J166" s="3" t="s">
        <v>15</v>
      </c>
      <c r="K166" s="3" t="s">
        <v>681</v>
      </c>
      <c r="L166" s="3" t="s">
        <v>682</v>
      </c>
      <c r="M166" s="3" t="s">
        <v>453</v>
      </c>
      <c r="N166" s="8">
        <v>300000</v>
      </c>
      <c r="O166" s="3">
        <v>22</v>
      </c>
      <c r="P166" s="3">
        <v>50</v>
      </c>
      <c r="Q166" s="3" t="s">
        <v>679</v>
      </c>
      <c r="R166" s="111" t="s">
        <v>675</v>
      </c>
      <c r="S166" s="111"/>
      <c r="T166" s="111"/>
      <c r="U166" s="111"/>
      <c r="V166" s="41">
        <v>42846</v>
      </c>
      <c r="W166" s="32"/>
      <c r="X166" s="32"/>
      <c r="Y166" s="30"/>
      <c r="Z166" s="30"/>
      <c r="AA166" s="30"/>
      <c r="AB166" s="30"/>
      <c r="AC166" s="30"/>
    </row>
    <row r="167" spans="1:214" ht="30" customHeight="1" x14ac:dyDescent="0.3">
      <c r="A167" s="27" t="str">
        <f t="shared" si="10"/>
        <v xml:space="preserve"> </v>
      </c>
      <c r="B167" s="27" t="str">
        <f t="shared" si="11"/>
        <v xml:space="preserve"> </v>
      </c>
      <c r="C167" s="27" t="str">
        <f t="shared" si="12"/>
        <v xml:space="preserve"> </v>
      </c>
      <c r="D167" s="27" t="str">
        <f t="shared" si="13"/>
        <v xml:space="preserve"> </v>
      </c>
      <c r="E167" s="27">
        <f t="shared" si="14"/>
        <v>1</v>
      </c>
      <c r="F167" s="38"/>
      <c r="G167" s="30"/>
      <c r="H167" s="30"/>
      <c r="I167" s="72">
        <v>159</v>
      </c>
      <c r="J167" s="3" t="s">
        <v>15</v>
      </c>
      <c r="K167" s="3" t="s">
        <v>683</v>
      </c>
      <c r="L167" s="3" t="s">
        <v>240</v>
      </c>
      <c r="M167" s="3" t="s">
        <v>195</v>
      </c>
      <c r="N167" s="8">
        <v>500000</v>
      </c>
      <c r="O167" s="3">
        <v>20</v>
      </c>
      <c r="P167" s="3">
        <v>45</v>
      </c>
      <c r="Q167" s="3" t="s">
        <v>684</v>
      </c>
      <c r="R167" s="111" t="s">
        <v>675</v>
      </c>
      <c r="S167" s="111"/>
      <c r="T167" s="111"/>
      <c r="U167" s="111"/>
      <c r="V167" s="41">
        <v>42856</v>
      </c>
      <c r="W167" s="32"/>
      <c r="X167" s="32"/>
      <c r="Y167" s="30" t="s">
        <v>675</v>
      </c>
      <c r="Z167" s="30"/>
      <c r="AA167" s="30"/>
      <c r="AB167" s="30"/>
      <c r="AC167" s="30"/>
    </row>
    <row r="168" spans="1:214" ht="30" customHeight="1" x14ac:dyDescent="0.3">
      <c r="A168" s="27" t="str">
        <f t="shared" si="10"/>
        <v xml:space="preserve"> </v>
      </c>
      <c r="B168" s="27" t="str">
        <f t="shared" si="11"/>
        <v xml:space="preserve"> </v>
      </c>
      <c r="C168" s="27" t="str">
        <f t="shared" si="12"/>
        <v xml:space="preserve"> </v>
      </c>
      <c r="D168" s="27" t="str">
        <f t="shared" si="13"/>
        <v xml:space="preserve"> </v>
      </c>
      <c r="E168" s="27">
        <f t="shared" si="14"/>
        <v>1</v>
      </c>
      <c r="F168" s="38"/>
      <c r="G168" s="27"/>
      <c r="H168" s="30"/>
      <c r="I168" s="72">
        <v>160</v>
      </c>
      <c r="J168" s="3" t="s">
        <v>15</v>
      </c>
      <c r="K168" s="3" t="s">
        <v>523</v>
      </c>
      <c r="L168" s="3" t="s">
        <v>685</v>
      </c>
      <c r="M168" s="3" t="s">
        <v>338</v>
      </c>
      <c r="N168" s="8">
        <v>400000</v>
      </c>
      <c r="O168" s="3">
        <v>8</v>
      </c>
      <c r="P168" s="3">
        <v>20</v>
      </c>
      <c r="Q168" s="3" t="s">
        <v>686</v>
      </c>
      <c r="R168" s="111" t="s">
        <v>675</v>
      </c>
      <c r="S168" s="111"/>
      <c r="T168" s="111"/>
      <c r="U168" s="111"/>
      <c r="V168" s="41">
        <v>42881</v>
      </c>
      <c r="W168" s="32"/>
      <c r="X168" s="32"/>
      <c r="Y168" s="30"/>
      <c r="Z168" s="30"/>
      <c r="AA168" s="30"/>
      <c r="AB168" s="30"/>
      <c r="AC168" s="30"/>
    </row>
    <row r="169" spans="1:214" ht="30" customHeight="1" x14ac:dyDescent="0.3">
      <c r="A169" s="27" t="str">
        <f t="shared" si="10"/>
        <v xml:space="preserve"> </v>
      </c>
      <c r="B169" s="27" t="str">
        <f t="shared" si="11"/>
        <v xml:space="preserve"> </v>
      </c>
      <c r="C169" s="27" t="str">
        <f t="shared" si="12"/>
        <v xml:space="preserve"> </v>
      </c>
      <c r="D169" s="27" t="str">
        <f t="shared" si="13"/>
        <v xml:space="preserve"> </v>
      </c>
      <c r="E169" s="27">
        <f t="shared" si="14"/>
        <v>1</v>
      </c>
      <c r="F169" s="38"/>
      <c r="G169" s="30"/>
      <c r="H169" s="30"/>
      <c r="I169" s="72">
        <v>161</v>
      </c>
      <c r="J169" s="3" t="s">
        <v>15</v>
      </c>
      <c r="K169" s="3" t="s">
        <v>687</v>
      </c>
      <c r="L169" s="3" t="s">
        <v>618</v>
      </c>
      <c r="M169" s="3" t="s">
        <v>593</v>
      </c>
      <c r="N169" s="8">
        <v>500000</v>
      </c>
      <c r="O169" s="3">
        <v>72</v>
      </c>
      <c r="P169" s="3">
        <v>144</v>
      </c>
      <c r="Q169" s="3" t="s">
        <v>688</v>
      </c>
      <c r="R169" s="111" t="s">
        <v>675</v>
      </c>
      <c r="S169" s="111"/>
      <c r="T169" s="111"/>
      <c r="U169" s="111"/>
      <c r="V169" s="41">
        <v>42880</v>
      </c>
      <c r="W169" s="32" t="s">
        <v>634</v>
      </c>
      <c r="X169" s="32"/>
      <c r="Y169" s="30" t="s">
        <v>675</v>
      </c>
      <c r="Z169" s="30"/>
      <c r="AA169" s="30"/>
      <c r="AB169" s="30"/>
      <c r="AC169" s="30"/>
    </row>
    <row r="170" spans="1:214" ht="30" customHeight="1" x14ac:dyDescent="0.3">
      <c r="A170" s="27" t="str">
        <f t="shared" si="10"/>
        <v xml:space="preserve"> </v>
      </c>
      <c r="B170" s="27" t="str">
        <f t="shared" si="11"/>
        <v xml:space="preserve"> </v>
      </c>
      <c r="C170" s="27" t="str">
        <f t="shared" si="12"/>
        <v xml:space="preserve"> </v>
      </c>
      <c r="D170" s="27" t="str">
        <f t="shared" si="13"/>
        <v xml:space="preserve"> </v>
      </c>
      <c r="E170" s="27">
        <f t="shared" si="14"/>
        <v>1</v>
      </c>
      <c r="F170" s="38"/>
      <c r="G170" s="30"/>
      <c r="H170" s="30"/>
      <c r="I170" s="72">
        <v>162</v>
      </c>
      <c r="J170" s="3" t="s">
        <v>15</v>
      </c>
      <c r="K170" s="3" t="s">
        <v>689</v>
      </c>
      <c r="L170" s="3" t="s">
        <v>496</v>
      </c>
      <c r="M170" s="3" t="s">
        <v>690</v>
      </c>
      <c r="N170" s="8">
        <v>375000</v>
      </c>
      <c r="O170" s="3">
        <v>10</v>
      </c>
      <c r="P170" s="3">
        <v>20</v>
      </c>
      <c r="Q170" s="3" t="s">
        <v>691</v>
      </c>
      <c r="R170" s="111" t="s">
        <v>675</v>
      </c>
      <c r="S170" s="111"/>
      <c r="T170" s="111"/>
      <c r="U170" s="111"/>
      <c r="V170" s="41">
        <v>42909</v>
      </c>
      <c r="W170" s="32" t="s">
        <v>692</v>
      </c>
      <c r="X170" s="32"/>
      <c r="Y170" s="30" t="s">
        <v>675</v>
      </c>
      <c r="Z170" s="30"/>
      <c r="AA170" s="30"/>
      <c r="AB170" s="30"/>
      <c r="AC170" s="30"/>
    </row>
    <row r="171" spans="1:214" ht="30" customHeight="1" x14ac:dyDescent="0.3">
      <c r="A171" s="27" t="str">
        <f t="shared" si="10"/>
        <v xml:space="preserve"> </v>
      </c>
      <c r="B171" s="27" t="str">
        <f t="shared" si="11"/>
        <v xml:space="preserve"> </v>
      </c>
      <c r="C171" s="27" t="str">
        <f t="shared" si="12"/>
        <v xml:space="preserve"> </v>
      </c>
      <c r="D171" s="27" t="str">
        <f t="shared" si="13"/>
        <v xml:space="preserve"> </v>
      </c>
      <c r="E171" s="27">
        <f t="shared" si="14"/>
        <v>1</v>
      </c>
      <c r="F171" s="38"/>
      <c r="G171" s="27"/>
      <c r="H171" s="30"/>
      <c r="I171" s="72">
        <v>163</v>
      </c>
      <c r="J171" s="3" t="s">
        <v>15</v>
      </c>
      <c r="K171" s="3" t="s">
        <v>693</v>
      </c>
      <c r="L171" s="3" t="s">
        <v>378</v>
      </c>
      <c r="M171" s="3" t="s">
        <v>338</v>
      </c>
      <c r="N171" s="8">
        <v>1000000</v>
      </c>
      <c r="O171" s="3">
        <v>9</v>
      </c>
      <c r="P171" s="3">
        <v>24</v>
      </c>
      <c r="Q171" s="3" t="s">
        <v>691</v>
      </c>
      <c r="R171" s="111" t="s">
        <v>675</v>
      </c>
      <c r="S171" s="111"/>
      <c r="T171" s="111"/>
      <c r="U171" s="111"/>
      <c r="V171" s="41"/>
      <c r="W171" s="32"/>
      <c r="X171" s="32"/>
      <c r="Y171" s="30" t="s">
        <v>675</v>
      </c>
      <c r="Z171" s="30"/>
      <c r="AA171" s="30"/>
      <c r="AB171" s="30"/>
      <c r="AC171" s="30"/>
    </row>
    <row r="172" spans="1:214" ht="30" customHeight="1" x14ac:dyDescent="0.3">
      <c r="A172" s="27" t="str">
        <f t="shared" si="10"/>
        <v xml:space="preserve"> </v>
      </c>
      <c r="B172" s="27" t="str">
        <f t="shared" si="11"/>
        <v xml:space="preserve"> </v>
      </c>
      <c r="C172" s="27" t="str">
        <f t="shared" si="12"/>
        <v xml:space="preserve"> </v>
      </c>
      <c r="D172" s="27" t="str">
        <f t="shared" si="13"/>
        <v xml:space="preserve"> </v>
      </c>
      <c r="E172" s="27">
        <f t="shared" si="14"/>
        <v>1</v>
      </c>
      <c r="F172" s="38"/>
      <c r="G172" s="30"/>
      <c r="H172" s="30"/>
      <c r="I172" s="72">
        <v>164</v>
      </c>
      <c r="J172" s="3" t="s">
        <v>15</v>
      </c>
      <c r="K172" s="3" t="s">
        <v>702</v>
      </c>
      <c r="L172" s="3" t="s">
        <v>626</v>
      </c>
      <c r="M172" s="3" t="s">
        <v>593</v>
      </c>
      <c r="N172" s="8">
        <v>100000</v>
      </c>
      <c r="O172" s="3">
        <v>18</v>
      </c>
      <c r="P172" s="3">
        <v>35</v>
      </c>
      <c r="Q172" s="3" t="s">
        <v>688</v>
      </c>
      <c r="R172" s="111" t="s">
        <v>675</v>
      </c>
      <c r="S172" s="111"/>
      <c r="T172" s="111"/>
      <c r="U172" s="111"/>
      <c r="V172" s="42" t="s">
        <v>712</v>
      </c>
      <c r="W172" s="32" t="s">
        <v>713</v>
      </c>
      <c r="X172" s="33" t="s">
        <v>714</v>
      </c>
      <c r="Y172" s="30" t="s">
        <v>675</v>
      </c>
      <c r="Z172" s="30"/>
      <c r="AA172" s="30"/>
      <c r="AB172" s="30"/>
      <c r="AC172" s="30"/>
    </row>
    <row r="173" spans="1:214" s="34" customFormat="1" ht="30" customHeight="1" x14ac:dyDescent="0.3">
      <c r="A173" s="27" t="str">
        <f t="shared" si="10"/>
        <v xml:space="preserve"> </v>
      </c>
      <c r="B173" s="27" t="str">
        <f t="shared" si="11"/>
        <v xml:space="preserve"> </v>
      </c>
      <c r="C173" s="27" t="str">
        <f t="shared" si="12"/>
        <v xml:space="preserve"> </v>
      </c>
      <c r="D173" s="27" t="str">
        <f t="shared" si="13"/>
        <v xml:space="preserve"> </v>
      </c>
      <c r="E173" s="27">
        <f t="shared" si="14"/>
        <v>1</v>
      </c>
      <c r="F173" s="38"/>
      <c r="G173" s="27"/>
      <c r="H173" s="30"/>
      <c r="I173" s="72">
        <v>165</v>
      </c>
      <c r="J173" s="3" t="s">
        <v>15</v>
      </c>
      <c r="K173" s="3" t="s">
        <v>703</v>
      </c>
      <c r="L173" s="3" t="s">
        <v>704</v>
      </c>
      <c r="M173" s="3" t="s">
        <v>338</v>
      </c>
      <c r="N173" s="8">
        <v>200000</v>
      </c>
      <c r="O173" s="3">
        <v>35</v>
      </c>
      <c r="P173" s="3">
        <v>51</v>
      </c>
      <c r="Q173" s="3" t="s">
        <v>715</v>
      </c>
      <c r="R173" s="111" t="s">
        <v>675</v>
      </c>
      <c r="S173" s="111"/>
      <c r="T173" s="111"/>
      <c r="U173" s="111"/>
      <c r="V173" s="42" t="s">
        <v>716</v>
      </c>
      <c r="W173" s="32" t="s">
        <v>717</v>
      </c>
      <c r="X173" s="33" t="s">
        <v>718</v>
      </c>
      <c r="Y173" s="30" t="s">
        <v>675</v>
      </c>
      <c r="Z173" s="30"/>
      <c r="AA173" s="30"/>
      <c r="AB173" s="30"/>
      <c r="AC173" s="30"/>
      <c r="AG173" s="102"/>
      <c r="AH173" s="102"/>
      <c r="AI173" s="102"/>
      <c r="AJ173" s="102"/>
      <c r="AK173" s="102"/>
      <c r="AL173" s="102"/>
      <c r="AM173" s="102"/>
      <c r="AN173" s="102"/>
    </row>
    <row r="174" spans="1:214" s="34" customFormat="1" ht="30" customHeight="1" x14ac:dyDescent="0.3">
      <c r="A174" s="27" t="str">
        <f t="shared" si="10"/>
        <v xml:space="preserve"> </v>
      </c>
      <c r="B174" s="27" t="str">
        <f t="shared" si="11"/>
        <v xml:space="preserve"> </v>
      </c>
      <c r="C174" s="27" t="str">
        <f t="shared" si="12"/>
        <v xml:space="preserve"> </v>
      </c>
      <c r="D174" s="27" t="str">
        <f t="shared" si="13"/>
        <v xml:space="preserve"> </v>
      </c>
      <c r="E174" s="27">
        <f t="shared" si="14"/>
        <v>1</v>
      </c>
      <c r="F174" s="38"/>
      <c r="G174" s="27"/>
      <c r="H174" s="30"/>
      <c r="I174" s="72">
        <v>166</v>
      </c>
      <c r="J174" s="3" t="s">
        <v>15</v>
      </c>
      <c r="K174" s="3" t="s">
        <v>705</v>
      </c>
      <c r="L174" s="3" t="s">
        <v>706</v>
      </c>
      <c r="M174" s="3" t="s">
        <v>338</v>
      </c>
      <c r="N174" s="8">
        <v>200000</v>
      </c>
      <c r="O174" s="3">
        <v>24</v>
      </c>
      <c r="P174" s="3">
        <v>29</v>
      </c>
      <c r="Q174" s="3" t="s">
        <v>719</v>
      </c>
      <c r="R174" s="111" t="s">
        <v>675</v>
      </c>
      <c r="S174" s="111"/>
      <c r="T174" s="111"/>
      <c r="U174" s="111"/>
      <c r="V174" s="42" t="s">
        <v>720</v>
      </c>
      <c r="W174" s="32" t="s">
        <v>721</v>
      </c>
      <c r="X174" s="33" t="s">
        <v>722</v>
      </c>
      <c r="Y174" s="30" t="s">
        <v>675</v>
      </c>
      <c r="Z174" s="30"/>
      <c r="AA174" s="30"/>
      <c r="AB174" s="30"/>
      <c r="AC174" s="30"/>
      <c r="AG174" s="102"/>
      <c r="AH174" s="102"/>
      <c r="AI174" s="102"/>
      <c r="AJ174" s="102"/>
      <c r="AK174" s="102"/>
      <c r="AL174" s="102"/>
      <c r="AM174" s="102"/>
      <c r="AN174" s="102"/>
    </row>
    <row r="175" spans="1:214" s="34" customFormat="1" ht="30" customHeight="1" x14ac:dyDescent="0.3">
      <c r="A175" s="27" t="str">
        <f t="shared" si="10"/>
        <v xml:space="preserve"> </v>
      </c>
      <c r="B175" s="27" t="str">
        <f t="shared" si="11"/>
        <v xml:space="preserve"> </v>
      </c>
      <c r="C175" s="27" t="str">
        <f t="shared" si="12"/>
        <v xml:space="preserve"> </v>
      </c>
      <c r="D175" s="27" t="str">
        <f t="shared" si="13"/>
        <v xml:space="preserve"> </v>
      </c>
      <c r="E175" s="27">
        <f t="shared" si="14"/>
        <v>1</v>
      </c>
      <c r="F175" s="38"/>
      <c r="G175" s="30"/>
      <c r="H175" s="30"/>
      <c r="I175" s="72">
        <v>167</v>
      </c>
      <c r="J175" s="3" t="s">
        <v>15</v>
      </c>
      <c r="K175" s="3" t="s">
        <v>878</v>
      </c>
      <c r="L175" s="3" t="s">
        <v>636</v>
      </c>
      <c r="M175" s="3" t="s">
        <v>593</v>
      </c>
      <c r="N175" s="8">
        <v>470000</v>
      </c>
      <c r="O175" s="3">
        <v>20</v>
      </c>
      <c r="P175" s="3">
        <v>35</v>
      </c>
      <c r="Q175" s="3" t="s">
        <v>723</v>
      </c>
      <c r="R175" s="111" t="s">
        <v>675</v>
      </c>
      <c r="S175" s="111"/>
      <c r="T175" s="111"/>
      <c r="U175" s="111"/>
      <c r="V175" s="41" t="s">
        <v>724</v>
      </c>
      <c r="W175" s="32" t="s">
        <v>725</v>
      </c>
      <c r="X175" s="33" t="s">
        <v>726</v>
      </c>
      <c r="Y175" s="30"/>
      <c r="Z175" s="30"/>
      <c r="AA175" s="30"/>
      <c r="AB175" s="30"/>
      <c r="AC175" s="30"/>
      <c r="AG175" s="102"/>
      <c r="AH175" s="102"/>
      <c r="AI175" s="102"/>
      <c r="AJ175" s="102"/>
      <c r="AK175" s="102"/>
      <c r="AL175" s="102"/>
      <c r="AM175" s="102"/>
      <c r="AN175" s="102"/>
    </row>
    <row r="176" spans="1:214" s="34" customFormat="1" ht="30" customHeight="1" x14ac:dyDescent="0.3">
      <c r="A176" s="27" t="str">
        <f t="shared" si="10"/>
        <v xml:space="preserve"> </v>
      </c>
      <c r="B176" s="27" t="str">
        <f t="shared" si="11"/>
        <v xml:space="preserve"> </v>
      </c>
      <c r="C176" s="27" t="str">
        <f t="shared" si="12"/>
        <v xml:space="preserve"> </v>
      </c>
      <c r="D176" s="27" t="str">
        <f t="shared" si="13"/>
        <v xml:space="preserve"> </v>
      </c>
      <c r="E176" s="27">
        <f t="shared" si="14"/>
        <v>1</v>
      </c>
      <c r="F176" s="38"/>
      <c r="G176" s="30"/>
      <c r="H176" s="30"/>
      <c r="I176" s="72">
        <v>168</v>
      </c>
      <c r="J176" s="3" t="s">
        <v>15</v>
      </c>
      <c r="K176" s="3" t="s">
        <v>707</v>
      </c>
      <c r="L176" s="3" t="s">
        <v>496</v>
      </c>
      <c r="M176" s="3" t="s">
        <v>690</v>
      </c>
      <c r="N176" s="8">
        <v>300000</v>
      </c>
      <c r="O176" s="3">
        <v>34</v>
      </c>
      <c r="P176" s="3">
        <v>38</v>
      </c>
      <c r="Q176" s="3" t="s">
        <v>708</v>
      </c>
      <c r="R176" s="111" t="s">
        <v>675</v>
      </c>
      <c r="S176" s="111"/>
      <c r="T176" s="111"/>
      <c r="U176" s="111"/>
      <c r="V176" s="31" t="s">
        <v>709</v>
      </c>
      <c r="W176" s="32" t="s">
        <v>710</v>
      </c>
      <c r="X176" s="33" t="s">
        <v>711</v>
      </c>
      <c r="Y176" s="30" t="s">
        <v>675</v>
      </c>
      <c r="Z176" s="30"/>
      <c r="AA176" s="30"/>
      <c r="AB176" s="30"/>
      <c r="AC176" s="30"/>
      <c r="AG176" s="102"/>
      <c r="AH176" s="102"/>
      <c r="AI176" s="102"/>
      <c r="AJ176" s="102"/>
      <c r="AK176" s="102"/>
      <c r="AL176" s="102"/>
      <c r="AM176" s="102"/>
      <c r="AN176" s="102"/>
    </row>
    <row r="177" spans="1:40" s="34" customFormat="1" ht="30" customHeight="1" x14ac:dyDescent="0.3">
      <c r="A177" s="27" t="str">
        <f t="shared" si="10"/>
        <v xml:space="preserve"> </v>
      </c>
      <c r="B177" s="27" t="str">
        <f t="shared" si="11"/>
        <v xml:space="preserve"> </v>
      </c>
      <c r="C177" s="27" t="str">
        <f t="shared" si="12"/>
        <v xml:space="preserve"> </v>
      </c>
      <c r="D177" s="27" t="str">
        <f t="shared" si="13"/>
        <v xml:space="preserve"> </v>
      </c>
      <c r="E177" s="27">
        <f t="shared" si="14"/>
        <v>1</v>
      </c>
      <c r="F177" s="38"/>
      <c r="G177" s="30"/>
      <c r="H177" s="30"/>
      <c r="I177" s="72">
        <v>169</v>
      </c>
      <c r="J177" s="3" t="s">
        <v>15</v>
      </c>
      <c r="K177" s="3" t="s">
        <v>727</v>
      </c>
      <c r="L177" s="3" t="s">
        <v>413</v>
      </c>
      <c r="M177" s="3" t="s">
        <v>414</v>
      </c>
      <c r="N177" s="8">
        <v>500000</v>
      </c>
      <c r="O177" s="3">
        <v>42</v>
      </c>
      <c r="P177" s="3">
        <v>45</v>
      </c>
      <c r="Q177" s="3" t="s">
        <v>728</v>
      </c>
      <c r="R177" s="111" t="s">
        <v>675</v>
      </c>
      <c r="S177" s="111"/>
      <c r="T177" s="111"/>
      <c r="U177" s="111"/>
      <c r="V177" s="44" t="s">
        <v>731</v>
      </c>
      <c r="W177" s="32" t="s">
        <v>729</v>
      </c>
      <c r="X177" s="33" t="s">
        <v>730</v>
      </c>
      <c r="Y177" s="40"/>
      <c r="Z177" s="40"/>
      <c r="AA177" s="40"/>
      <c r="AB177" s="40"/>
      <c r="AC177" s="40"/>
      <c r="AG177" s="102"/>
      <c r="AH177" s="102"/>
      <c r="AI177" s="102"/>
      <c r="AJ177" s="102"/>
      <c r="AK177" s="102"/>
      <c r="AL177" s="102"/>
      <c r="AM177" s="102"/>
      <c r="AN177" s="102"/>
    </row>
    <row r="178" spans="1:40" s="34" customFormat="1" ht="30" customHeight="1" x14ac:dyDescent="0.3">
      <c r="A178" s="27">
        <f t="shared" si="10"/>
        <v>1</v>
      </c>
      <c r="B178" s="27" t="str">
        <f t="shared" si="11"/>
        <v xml:space="preserve"> </v>
      </c>
      <c r="C178" s="27" t="str">
        <f t="shared" si="12"/>
        <v xml:space="preserve"> </v>
      </c>
      <c r="D178" s="27" t="str">
        <f t="shared" si="13"/>
        <v xml:space="preserve"> </v>
      </c>
      <c r="E178" s="27" t="str">
        <f t="shared" si="14"/>
        <v xml:space="preserve"> </v>
      </c>
      <c r="F178" s="38"/>
      <c r="G178" s="30"/>
      <c r="H178" s="30"/>
      <c r="I178" s="72">
        <v>170</v>
      </c>
      <c r="J178" s="3" t="s">
        <v>204</v>
      </c>
      <c r="K178" s="3" t="s">
        <v>847</v>
      </c>
      <c r="L178" s="3" t="s">
        <v>848</v>
      </c>
      <c r="M178" s="3" t="s">
        <v>195</v>
      </c>
      <c r="N178" s="8">
        <v>1900000</v>
      </c>
      <c r="O178" s="3">
        <v>10</v>
      </c>
      <c r="P178" s="3">
        <v>20</v>
      </c>
      <c r="Q178" s="3" t="s">
        <v>849</v>
      </c>
      <c r="R178" s="111"/>
      <c r="S178" s="111"/>
      <c r="T178" s="111"/>
      <c r="U178" s="111"/>
      <c r="V178" s="41">
        <v>42563</v>
      </c>
      <c r="W178" s="32" t="s">
        <v>850</v>
      </c>
      <c r="X178" s="32"/>
      <c r="Y178" s="40"/>
      <c r="Z178" s="40"/>
      <c r="AA178" s="40"/>
      <c r="AB178" s="40"/>
      <c r="AC178" s="40"/>
      <c r="AG178" s="102"/>
      <c r="AH178" s="102"/>
      <c r="AI178" s="102"/>
      <c r="AJ178" s="102"/>
      <c r="AK178" s="102"/>
      <c r="AL178" s="102"/>
      <c r="AM178" s="102"/>
      <c r="AN178" s="102"/>
    </row>
    <row r="179" spans="1:40" s="34" customFormat="1" ht="30" customHeight="1" x14ac:dyDescent="0.3">
      <c r="A179" s="27" t="str">
        <f t="shared" si="10"/>
        <v xml:space="preserve"> </v>
      </c>
      <c r="B179" s="27" t="str">
        <f t="shared" si="11"/>
        <v xml:space="preserve"> </v>
      </c>
      <c r="C179" s="27" t="str">
        <f t="shared" si="12"/>
        <v xml:space="preserve"> </v>
      </c>
      <c r="D179" s="27" t="str">
        <f t="shared" si="13"/>
        <v xml:space="preserve"> </v>
      </c>
      <c r="E179" s="27">
        <f t="shared" si="14"/>
        <v>1</v>
      </c>
      <c r="F179" s="38"/>
      <c r="G179" s="30"/>
      <c r="H179" s="30"/>
      <c r="I179" s="72">
        <v>171</v>
      </c>
      <c r="J179" s="3" t="s">
        <v>15</v>
      </c>
      <c r="K179" s="3" t="s">
        <v>851</v>
      </c>
      <c r="L179" s="3" t="s">
        <v>47</v>
      </c>
      <c r="M179" s="3" t="s">
        <v>17</v>
      </c>
      <c r="N179" s="8">
        <v>800000</v>
      </c>
      <c r="O179" s="3">
        <v>45</v>
      </c>
      <c r="P179" s="3">
        <v>52</v>
      </c>
      <c r="Q179" s="3" t="s">
        <v>852</v>
      </c>
      <c r="R179" s="111" t="s">
        <v>675</v>
      </c>
      <c r="S179" s="111"/>
      <c r="T179" s="111"/>
      <c r="U179" s="111"/>
      <c r="V179" s="41">
        <v>42985</v>
      </c>
      <c r="W179" s="32" t="s">
        <v>853</v>
      </c>
      <c r="X179" s="33" t="s">
        <v>854</v>
      </c>
      <c r="Y179" s="40"/>
      <c r="Z179" s="40"/>
      <c r="AA179" s="40"/>
      <c r="AB179" s="40"/>
      <c r="AC179" s="40"/>
      <c r="AG179" s="102"/>
      <c r="AH179" s="102"/>
      <c r="AI179" s="102"/>
      <c r="AJ179" s="102"/>
      <c r="AK179" s="102"/>
      <c r="AL179" s="102"/>
      <c r="AM179" s="102"/>
      <c r="AN179" s="102"/>
    </row>
    <row r="180" spans="1:40" s="34" customFormat="1" ht="30" customHeight="1" x14ac:dyDescent="0.3">
      <c r="A180" s="27" t="str">
        <f t="shared" si="10"/>
        <v xml:space="preserve"> </v>
      </c>
      <c r="B180" s="27" t="str">
        <f t="shared" si="11"/>
        <v xml:space="preserve"> </v>
      </c>
      <c r="C180" s="27" t="str">
        <f t="shared" si="12"/>
        <v xml:space="preserve"> </v>
      </c>
      <c r="D180" s="27" t="str">
        <f t="shared" si="13"/>
        <v xml:space="preserve"> </v>
      </c>
      <c r="E180" s="27">
        <f t="shared" si="14"/>
        <v>1</v>
      </c>
      <c r="F180" s="38"/>
      <c r="G180" s="30"/>
      <c r="H180" s="30"/>
      <c r="I180" s="72">
        <v>172</v>
      </c>
      <c r="J180" s="3" t="s">
        <v>15</v>
      </c>
      <c r="K180" s="3" t="s">
        <v>855</v>
      </c>
      <c r="L180" s="3" t="s">
        <v>67</v>
      </c>
      <c r="M180" s="3" t="s">
        <v>17</v>
      </c>
      <c r="N180" s="8">
        <v>300000</v>
      </c>
      <c r="O180" s="3">
        <v>27</v>
      </c>
      <c r="P180" s="3">
        <v>33</v>
      </c>
      <c r="Q180" s="3" t="s">
        <v>856</v>
      </c>
      <c r="R180" s="111"/>
      <c r="S180" s="111"/>
      <c r="T180" s="111"/>
      <c r="U180" s="111" t="s">
        <v>675</v>
      </c>
      <c r="V180" s="41" t="s">
        <v>857</v>
      </c>
      <c r="W180" s="32" t="s">
        <v>858</v>
      </c>
      <c r="X180" s="33" t="s">
        <v>859</v>
      </c>
      <c r="Y180" s="40"/>
      <c r="Z180" s="40"/>
      <c r="AA180" s="40"/>
      <c r="AB180" s="40"/>
      <c r="AC180" s="40"/>
      <c r="AG180" s="102"/>
      <c r="AH180" s="102"/>
      <c r="AI180" s="102"/>
      <c r="AJ180" s="102"/>
      <c r="AK180" s="102"/>
      <c r="AL180" s="102"/>
      <c r="AM180" s="102"/>
      <c r="AN180" s="102"/>
    </row>
    <row r="181" spans="1:40" s="34" customFormat="1" ht="30" customHeight="1" x14ac:dyDescent="0.3">
      <c r="A181" s="27" t="str">
        <f t="shared" si="10"/>
        <v xml:space="preserve"> </v>
      </c>
      <c r="B181" s="27" t="str">
        <f t="shared" si="11"/>
        <v xml:space="preserve"> </v>
      </c>
      <c r="C181" s="27" t="str">
        <f t="shared" si="12"/>
        <v xml:space="preserve"> </v>
      </c>
      <c r="D181" s="27" t="str">
        <f t="shared" si="13"/>
        <v xml:space="preserve"> </v>
      </c>
      <c r="E181" s="27">
        <f t="shared" si="14"/>
        <v>1</v>
      </c>
      <c r="F181" s="38"/>
      <c r="G181" s="27"/>
      <c r="H181" s="30"/>
      <c r="I181" s="72">
        <v>173</v>
      </c>
      <c r="J181" s="3" t="s">
        <v>15</v>
      </c>
      <c r="K181" s="3" t="s">
        <v>860</v>
      </c>
      <c r="L181" s="3" t="s">
        <v>371</v>
      </c>
      <c r="M181" s="3" t="s">
        <v>338</v>
      </c>
      <c r="N181" s="8">
        <v>200000</v>
      </c>
      <c r="O181" s="3">
        <v>68</v>
      </c>
      <c r="P181" s="3">
        <v>204</v>
      </c>
      <c r="Q181" s="3" t="s">
        <v>861</v>
      </c>
      <c r="R181" s="111"/>
      <c r="S181" s="111"/>
      <c r="T181" s="111"/>
      <c r="U181" s="111" t="s">
        <v>675</v>
      </c>
      <c r="V181" s="31" t="s">
        <v>862</v>
      </c>
      <c r="W181" s="32" t="s">
        <v>863</v>
      </c>
      <c r="X181" s="33" t="s">
        <v>864</v>
      </c>
      <c r="Y181" s="40"/>
      <c r="Z181" s="40"/>
      <c r="AA181" s="40"/>
      <c r="AB181" s="40"/>
      <c r="AC181" s="40"/>
      <c r="AG181" s="102"/>
      <c r="AH181" s="102"/>
      <c r="AI181" s="102"/>
      <c r="AJ181" s="102"/>
      <c r="AK181" s="102"/>
      <c r="AL181" s="102"/>
      <c r="AM181" s="102"/>
      <c r="AN181" s="102"/>
    </row>
    <row r="182" spans="1:40" s="34" customFormat="1" ht="30" customHeight="1" x14ac:dyDescent="0.3">
      <c r="A182" s="27" t="str">
        <f t="shared" si="10"/>
        <v xml:space="preserve"> </v>
      </c>
      <c r="B182" s="27" t="str">
        <f t="shared" si="11"/>
        <v xml:space="preserve"> </v>
      </c>
      <c r="C182" s="27" t="str">
        <f t="shared" si="12"/>
        <v xml:space="preserve"> </v>
      </c>
      <c r="D182" s="27" t="str">
        <f t="shared" si="13"/>
        <v xml:space="preserve"> </v>
      </c>
      <c r="E182" s="27">
        <f t="shared" si="14"/>
        <v>1</v>
      </c>
      <c r="F182" s="38"/>
      <c r="G182" s="30"/>
      <c r="H182" s="30"/>
      <c r="I182" s="72">
        <v>174</v>
      </c>
      <c r="J182" s="3" t="s">
        <v>15</v>
      </c>
      <c r="K182" s="3" t="s">
        <v>865</v>
      </c>
      <c r="L182" s="3" t="s">
        <v>866</v>
      </c>
      <c r="M182" s="3" t="s">
        <v>414</v>
      </c>
      <c r="N182" s="8">
        <v>120000</v>
      </c>
      <c r="O182" s="3">
        <v>12</v>
      </c>
      <c r="P182" s="3">
        <v>36</v>
      </c>
      <c r="Q182" s="3" t="s">
        <v>867</v>
      </c>
      <c r="R182" s="111"/>
      <c r="S182" s="111"/>
      <c r="T182" s="111"/>
      <c r="U182" s="111" t="s">
        <v>675</v>
      </c>
      <c r="V182" s="31" t="s">
        <v>868</v>
      </c>
      <c r="W182" s="32" t="s">
        <v>869</v>
      </c>
      <c r="X182" s="33" t="s">
        <v>870</v>
      </c>
      <c r="Y182" s="40"/>
      <c r="Z182" s="40"/>
      <c r="AA182" s="40"/>
      <c r="AB182" s="40"/>
      <c r="AC182" s="40"/>
      <c r="AG182" s="102"/>
      <c r="AH182" s="102"/>
      <c r="AI182" s="102"/>
      <c r="AJ182" s="102"/>
      <c r="AK182" s="102"/>
      <c r="AL182" s="102"/>
      <c r="AM182" s="102"/>
      <c r="AN182" s="102"/>
    </row>
    <row r="183" spans="1:40" s="34" customFormat="1" ht="30" customHeight="1" x14ac:dyDescent="0.3">
      <c r="A183" s="27" t="str">
        <f t="shared" si="10"/>
        <v xml:space="preserve"> </v>
      </c>
      <c r="B183" s="27" t="str">
        <f t="shared" si="11"/>
        <v xml:space="preserve"> </v>
      </c>
      <c r="C183" s="27" t="str">
        <f t="shared" si="12"/>
        <v xml:space="preserve"> </v>
      </c>
      <c r="D183" s="27" t="str">
        <f t="shared" si="13"/>
        <v xml:space="preserve"> </v>
      </c>
      <c r="E183" s="27">
        <f t="shared" si="14"/>
        <v>1</v>
      </c>
      <c r="F183" s="38"/>
      <c r="G183" s="30"/>
      <c r="H183" s="30"/>
      <c r="I183" s="72">
        <v>175</v>
      </c>
      <c r="J183" s="3" t="s">
        <v>15</v>
      </c>
      <c r="K183" s="3" t="s">
        <v>871</v>
      </c>
      <c r="L183" s="3" t="s">
        <v>452</v>
      </c>
      <c r="M183" s="3" t="s">
        <v>453</v>
      </c>
      <c r="N183" s="8">
        <v>1000000</v>
      </c>
      <c r="O183" s="3">
        <v>37</v>
      </c>
      <c r="P183" s="3">
        <v>105</v>
      </c>
      <c r="Q183" s="3" t="s">
        <v>872</v>
      </c>
      <c r="R183" s="111" t="s">
        <v>675</v>
      </c>
      <c r="S183" s="111"/>
      <c r="T183" s="111"/>
      <c r="U183" s="111"/>
      <c r="V183" s="41" t="s">
        <v>873</v>
      </c>
      <c r="W183" s="32" t="s">
        <v>874</v>
      </c>
      <c r="X183" s="33" t="s">
        <v>875</v>
      </c>
      <c r="Y183" s="40"/>
      <c r="Z183" s="40"/>
      <c r="AA183" s="40"/>
      <c r="AB183" s="40"/>
      <c r="AC183" s="40"/>
      <c r="AG183" s="102"/>
      <c r="AH183" s="102"/>
      <c r="AI183" s="102"/>
      <c r="AJ183" s="102"/>
      <c r="AK183" s="102"/>
      <c r="AL183" s="102"/>
      <c r="AM183" s="102"/>
      <c r="AN183" s="102"/>
    </row>
    <row r="184" spans="1:40" s="34" customFormat="1" ht="30" customHeight="1" x14ac:dyDescent="0.3">
      <c r="A184" s="27" t="str">
        <f>IF(J184="Tiểu thủ công nghiệp",1," ")</f>
        <v xml:space="preserve"> </v>
      </c>
      <c r="B184" s="27" t="str">
        <f>IF(J184="Thương mại dịch vụ",1," ")</f>
        <v xml:space="preserve"> </v>
      </c>
      <c r="C184" s="27" t="str">
        <f>IF(J184="Giao thông vận tải",1," ")</f>
        <v xml:space="preserve"> </v>
      </c>
      <c r="D184" s="27" t="str">
        <f>IF(J184="Xây dựng",1," ")</f>
        <v xml:space="preserve"> </v>
      </c>
      <c r="E184" s="27">
        <f>IF(J184="Nông nghiệp",1," ")</f>
        <v>1</v>
      </c>
      <c r="F184" s="38"/>
      <c r="G184" s="30"/>
      <c r="H184" s="30"/>
      <c r="I184" s="72">
        <v>176</v>
      </c>
      <c r="J184" s="3" t="s">
        <v>15</v>
      </c>
      <c r="K184" s="3" t="s">
        <v>912</v>
      </c>
      <c r="L184" s="3" t="s">
        <v>562</v>
      </c>
      <c r="M184" s="3" t="s">
        <v>556</v>
      </c>
      <c r="N184" s="8">
        <v>100000</v>
      </c>
      <c r="O184" s="3">
        <v>64</v>
      </c>
      <c r="P184" s="3">
        <v>64</v>
      </c>
      <c r="Q184" s="3" t="s">
        <v>913</v>
      </c>
      <c r="R184" s="111" t="s">
        <v>675</v>
      </c>
      <c r="S184" s="111"/>
      <c r="T184" s="111"/>
      <c r="U184" s="111"/>
      <c r="V184" s="44">
        <v>43104</v>
      </c>
      <c r="W184" s="32" t="s">
        <v>914</v>
      </c>
      <c r="X184" s="33"/>
      <c r="Y184" s="40"/>
      <c r="Z184" s="40"/>
      <c r="AA184" s="40"/>
      <c r="AB184" s="40"/>
      <c r="AC184" s="40"/>
      <c r="AG184" s="102"/>
      <c r="AH184" s="102"/>
      <c r="AI184" s="102"/>
      <c r="AJ184" s="102"/>
      <c r="AK184" s="102"/>
      <c r="AL184" s="102"/>
      <c r="AM184" s="102"/>
      <c r="AN184" s="102"/>
    </row>
    <row r="185" spans="1:40" s="34" customFormat="1" ht="30" customHeight="1" x14ac:dyDescent="0.3">
      <c r="A185" s="27" t="str">
        <f t="shared" si="10"/>
        <v xml:space="preserve"> </v>
      </c>
      <c r="B185" s="27" t="str">
        <f t="shared" si="11"/>
        <v xml:space="preserve"> </v>
      </c>
      <c r="C185" s="27" t="str">
        <f t="shared" si="12"/>
        <v xml:space="preserve"> </v>
      </c>
      <c r="D185" s="27" t="str">
        <f t="shared" si="13"/>
        <v xml:space="preserve"> </v>
      </c>
      <c r="E185" s="27">
        <f t="shared" si="14"/>
        <v>1</v>
      </c>
      <c r="F185" s="38"/>
      <c r="G185" s="30"/>
      <c r="H185" s="30"/>
      <c r="I185" s="72">
        <v>177</v>
      </c>
      <c r="J185" s="3" t="s">
        <v>15</v>
      </c>
      <c r="K185" s="3" t="s">
        <v>876</v>
      </c>
      <c r="L185" s="3" t="s">
        <v>575</v>
      </c>
      <c r="M185" s="3" t="s">
        <v>556</v>
      </c>
      <c r="N185" s="8">
        <v>500000</v>
      </c>
      <c r="O185" s="3">
        <v>42</v>
      </c>
      <c r="P185" s="3">
        <v>46</v>
      </c>
      <c r="Q185" s="3" t="s">
        <v>872</v>
      </c>
      <c r="R185" s="111" t="s">
        <v>675</v>
      </c>
      <c r="S185" s="111"/>
      <c r="T185" s="111"/>
      <c r="U185" s="111"/>
      <c r="V185" s="31" t="s">
        <v>877</v>
      </c>
      <c r="W185" s="32" t="s">
        <v>326</v>
      </c>
      <c r="X185" s="32"/>
      <c r="Y185" s="40"/>
      <c r="Z185" s="40"/>
      <c r="AA185" s="40"/>
      <c r="AB185" s="40"/>
      <c r="AC185" s="40"/>
      <c r="AG185" s="102"/>
      <c r="AH185" s="102"/>
      <c r="AI185" s="102"/>
      <c r="AJ185" s="102"/>
      <c r="AK185" s="102"/>
      <c r="AL185" s="102"/>
      <c r="AM185" s="102"/>
      <c r="AN185" s="102"/>
    </row>
    <row r="186" spans="1:40" s="34" customFormat="1" ht="30" customHeight="1" x14ac:dyDescent="0.3">
      <c r="A186" s="27" t="str">
        <f t="shared" si="10"/>
        <v xml:space="preserve"> </v>
      </c>
      <c r="B186" s="27">
        <f t="shared" si="11"/>
        <v>1</v>
      </c>
      <c r="C186" s="27" t="str">
        <f t="shared" si="12"/>
        <v xml:space="preserve"> </v>
      </c>
      <c r="D186" s="27" t="str">
        <f t="shared" si="13"/>
        <v xml:space="preserve"> </v>
      </c>
      <c r="E186" s="27" t="str">
        <f t="shared" si="14"/>
        <v xml:space="preserve"> </v>
      </c>
      <c r="F186" s="38"/>
      <c r="G186" s="30"/>
      <c r="H186" s="30"/>
      <c r="I186" s="72">
        <v>178</v>
      </c>
      <c r="J186" s="3" t="s">
        <v>210</v>
      </c>
      <c r="K186" s="28" t="s">
        <v>884</v>
      </c>
      <c r="L186" s="3" t="s">
        <v>431</v>
      </c>
      <c r="M186" s="3" t="s">
        <v>414</v>
      </c>
      <c r="N186" s="8">
        <v>200000</v>
      </c>
      <c r="O186" s="3">
        <v>12</v>
      </c>
      <c r="P186" s="3">
        <v>27</v>
      </c>
      <c r="Q186" s="18" t="s">
        <v>885</v>
      </c>
      <c r="R186" s="72"/>
      <c r="S186" s="72"/>
      <c r="T186" s="72"/>
      <c r="U186" s="72"/>
      <c r="V186" s="9">
        <v>42195</v>
      </c>
      <c r="W186" s="3" t="s">
        <v>886</v>
      </c>
      <c r="X186" s="3"/>
      <c r="Y186" s="40"/>
      <c r="Z186" s="40"/>
      <c r="AA186" s="40"/>
      <c r="AB186" s="40"/>
      <c r="AC186" s="40"/>
      <c r="AG186" s="102"/>
      <c r="AH186" s="102"/>
      <c r="AI186" s="102"/>
      <c r="AJ186" s="102"/>
      <c r="AK186" s="102"/>
      <c r="AL186" s="102"/>
      <c r="AM186" s="102"/>
      <c r="AN186" s="102"/>
    </row>
    <row r="187" spans="1:40" s="34" customFormat="1" ht="30" customHeight="1" x14ac:dyDescent="0.3">
      <c r="A187" s="27" t="str">
        <f t="shared" si="10"/>
        <v xml:space="preserve"> </v>
      </c>
      <c r="B187" s="27">
        <f t="shared" si="11"/>
        <v>1</v>
      </c>
      <c r="C187" s="27" t="str">
        <f t="shared" si="12"/>
        <v xml:space="preserve"> </v>
      </c>
      <c r="D187" s="27" t="str">
        <f t="shared" si="13"/>
        <v xml:space="preserve"> </v>
      </c>
      <c r="E187" s="27" t="str">
        <f t="shared" si="14"/>
        <v xml:space="preserve"> </v>
      </c>
      <c r="F187" s="38"/>
      <c r="G187" s="30"/>
      <c r="H187" s="30"/>
      <c r="I187" s="72">
        <v>179</v>
      </c>
      <c r="J187" s="3" t="s">
        <v>210</v>
      </c>
      <c r="K187" s="71" t="s">
        <v>887</v>
      </c>
      <c r="L187" s="18" t="s">
        <v>888</v>
      </c>
      <c r="M187" s="18" t="s">
        <v>414</v>
      </c>
      <c r="N187" s="18"/>
      <c r="O187" s="18">
        <v>20</v>
      </c>
      <c r="P187" s="18">
        <v>56</v>
      </c>
      <c r="Q187" s="18"/>
      <c r="R187" s="72"/>
      <c r="S187" s="72"/>
      <c r="T187" s="72"/>
      <c r="U187" s="72"/>
      <c r="V187" s="18"/>
      <c r="W187" s="18"/>
      <c r="X187" s="18"/>
      <c r="Y187" s="40"/>
      <c r="Z187" s="40"/>
      <c r="AA187" s="40"/>
      <c r="AB187" s="40"/>
      <c r="AC187" s="40"/>
      <c r="AG187" s="102"/>
      <c r="AH187" s="102"/>
      <c r="AI187" s="102"/>
      <c r="AJ187" s="102"/>
      <c r="AK187" s="102"/>
      <c r="AL187" s="102"/>
      <c r="AM187" s="102"/>
      <c r="AN187" s="102"/>
    </row>
    <row r="188" spans="1:40" s="34" customFormat="1" ht="30" customHeight="1" x14ac:dyDescent="0.3">
      <c r="A188" s="27" t="str">
        <f t="shared" si="10"/>
        <v xml:space="preserve"> </v>
      </c>
      <c r="B188" s="27" t="str">
        <f t="shared" si="11"/>
        <v xml:space="preserve"> </v>
      </c>
      <c r="C188" s="27" t="str">
        <f t="shared" si="12"/>
        <v xml:space="preserve"> </v>
      </c>
      <c r="D188" s="27" t="str">
        <f t="shared" si="13"/>
        <v xml:space="preserve"> </v>
      </c>
      <c r="E188" s="27">
        <f t="shared" si="14"/>
        <v>1</v>
      </c>
      <c r="F188" s="38"/>
      <c r="G188" s="30"/>
      <c r="H188" s="30"/>
      <c r="I188" s="72">
        <v>180</v>
      </c>
      <c r="J188" s="3" t="s">
        <v>15</v>
      </c>
      <c r="K188" s="28" t="s">
        <v>889</v>
      </c>
      <c r="L188" s="3" t="s">
        <v>473</v>
      </c>
      <c r="M188" s="3" t="s">
        <v>453</v>
      </c>
      <c r="N188" s="8">
        <v>100000</v>
      </c>
      <c r="O188" s="3">
        <v>45</v>
      </c>
      <c r="P188" s="3">
        <v>150</v>
      </c>
      <c r="Q188" s="18"/>
      <c r="R188" s="72"/>
      <c r="S188" s="72"/>
      <c r="T188" s="72"/>
      <c r="U188" s="72" t="s">
        <v>675</v>
      </c>
      <c r="V188" s="14">
        <v>35940</v>
      </c>
      <c r="W188" s="3" t="s">
        <v>890</v>
      </c>
      <c r="X188" s="3" t="s">
        <v>891</v>
      </c>
      <c r="Y188" s="30"/>
      <c r="Z188" s="30"/>
      <c r="AA188" s="40"/>
      <c r="AB188" s="40"/>
      <c r="AC188" s="40"/>
      <c r="AG188" s="102"/>
      <c r="AH188" s="102"/>
      <c r="AI188" s="102"/>
      <c r="AJ188" s="102"/>
      <c r="AK188" s="102"/>
      <c r="AL188" s="102"/>
      <c r="AM188" s="102"/>
      <c r="AN188" s="102"/>
    </row>
    <row r="189" spans="1:40" s="34" customFormat="1" ht="30" customHeight="1" x14ac:dyDescent="0.3">
      <c r="A189" s="27" t="str">
        <f t="shared" si="10"/>
        <v xml:space="preserve"> </v>
      </c>
      <c r="B189" s="27" t="str">
        <f t="shared" si="11"/>
        <v xml:space="preserve"> </v>
      </c>
      <c r="C189" s="27" t="str">
        <f t="shared" si="12"/>
        <v xml:space="preserve"> </v>
      </c>
      <c r="D189" s="27" t="str">
        <f t="shared" si="13"/>
        <v xml:space="preserve"> </v>
      </c>
      <c r="E189" s="27">
        <f t="shared" si="14"/>
        <v>1</v>
      </c>
      <c r="F189" s="38"/>
      <c r="G189" s="30"/>
      <c r="H189" s="30"/>
      <c r="I189" s="72">
        <v>181</v>
      </c>
      <c r="J189" s="3" t="s">
        <v>15</v>
      </c>
      <c r="K189" s="28" t="s">
        <v>892</v>
      </c>
      <c r="L189" s="3" t="s">
        <v>473</v>
      </c>
      <c r="M189" s="3" t="s">
        <v>453</v>
      </c>
      <c r="N189" s="8">
        <v>300000</v>
      </c>
      <c r="O189" s="3">
        <v>15</v>
      </c>
      <c r="P189" s="3">
        <v>22</v>
      </c>
      <c r="Q189" s="18"/>
      <c r="R189" s="72"/>
      <c r="S189" s="72"/>
      <c r="T189" s="72"/>
      <c r="U189" s="72" t="s">
        <v>675</v>
      </c>
      <c r="V189" s="9" t="s">
        <v>893</v>
      </c>
      <c r="W189" s="3" t="s">
        <v>894</v>
      </c>
      <c r="X189" s="11"/>
      <c r="Y189" s="30"/>
      <c r="Z189" s="30"/>
      <c r="AA189" s="40"/>
      <c r="AB189" s="40"/>
      <c r="AC189" s="40"/>
      <c r="AG189" s="102"/>
      <c r="AH189" s="102"/>
      <c r="AI189" s="102"/>
      <c r="AJ189" s="102"/>
      <c r="AK189" s="102"/>
      <c r="AL189" s="102"/>
      <c r="AM189" s="102"/>
      <c r="AN189" s="102"/>
    </row>
    <row r="190" spans="1:40" s="34" customFormat="1" ht="30" customHeight="1" x14ac:dyDescent="0.3">
      <c r="A190" s="27"/>
      <c r="B190" s="27"/>
      <c r="C190" s="27"/>
      <c r="D190" s="27"/>
      <c r="E190" s="27">
        <f t="shared" si="14"/>
        <v>1</v>
      </c>
      <c r="F190" s="38"/>
      <c r="G190" s="27"/>
      <c r="H190" s="30"/>
      <c r="I190" s="72">
        <v>182</v>
      </c>
      <c r="J190" s="3" t="s">
        <v>15</v>
      </c>
      <c r="K190" s="3" t="s">
        <v>895</v>
      </c>
      <c r="L190" s="3" t="s">
        <v>378</v>
      </c>
      <c r="M190" s="3" t="s">
        <v>338</v>
      </c>
      <c r="N190" s="8">
        <v>200000</v>
      </c>
      <c r="O190" s="3">
        <v>10</v>
      </c>
      <c r="P190" s="3">
        <v>12</v>
      </c>
      <c r="Q190" s="18" t="s">
        <v>896</v>
      </c>
      <c r="R190" s="72"/>
      <c r="S190" s="72"/>
      <c r="T190" s="72" t="s">
        <v>675</v>
      </c>
      <c r="U190" s="72"/>
      <c r="V190" s="14" t="s">
        <v>897</v>
      </c>
      <c r="W190" s="3" t="s">
        <v>898</v>
      </c>
      <c r="X190" s="11"/>
      <c r="Y190" s="30"/>
      <c r="Z190" s="30"/>
      <c r="AA190" s="40"/>
      <c r="AB190" s="40"/>
      <c r="AC190" s="40"/>
      <c r="AG190" s="102"/>
      <c r="AH190" s="102"/>
      <c r="AI190" s="102"/>
      <c r="AJ190" s="102"/>
      <c r="AK190" s="102"/>
      <c r="AL190" s="102"/>
      <c r="AM190" s="102"/>
      <c r="AN190" s="102"/>
    </row>
    <row r="191" spans="1:40" s="34" customFormat="1" ht="30" customHeight="1" x14ac:dyDescent="0.3">
      <c r="A191" s="27"/>
      <c r="B191" s="27"/>
      <c r="C191" s="27"/>
      <c r="D191" s="27"/>
      <c r="E191" s="27">
        <f t="shared" si="14"/>
        <v>1</v>
      </c>
      <c r="F191" s="38"/>
      <c r="G191" s="30"/>
      <c r="H191" s="30"/>
      <c r="I191" s="72">
        <v>183</v>
      </c>
      <c r="J191" s="3" t="s">
        <v>15</v>
      </c>
      <c r="K191" s="3" t="s">
        <v>899</v>
      </c>
      <c r="L191" s="3" t="s">
        <v>518</v>
      </c>
      <c r="M191" s="3" t="s">
        <v>690</v>
      </c>
      <c r="N191" s="8">
        <v>420000</v>
      </c>
      <c r="O191" s="3">
        <v>39</v>
      </c>
      <c r="P191" s="3">
        <v>40</v>
      </c>
      <c r="Q191" s="18" t="s">
        <v>900</v>
      </c>
      <c r="R191" s="72" t="s">
        <v>675</v>
      </c>
      <c r="S191" s="72"/>
      <c r="T191" s="72"/>
      <c r="U191" s="72"/>
      <c r="V191" s="9">
        <v>43438</v>
      </c>
      <c r="W191" s="3" t="s">
        <v>901</v>
      </c>
      <c r="X191" s="11" t="s">
        <v>902</v>
      </c>
      <c r="Y191" s="30"/>
      <c r="Z191" s="30"/>
      <c r="AA191" s="40"/>
      <c r="AB191" s="40"/>
      <c r="AC191" s="40"/>
      <c r="AG191" s="102"/>
      <c r="AH191" s="102"/>
      <c r="AI191" s="102"/>
      <c r="AJ191" s="102"/>
      <c r="AK191" s="102"/>
      <c r="AL191" s="102"/>
      <c r="AM191" s="102"/>
      <c r="AN191" s="102"/>
    </row>
    <row r="192" spans="1:40" s="34" customFormat="1" ht="30" customHeight="1" x14ac:dyDescent="0.3">
      <c r="A192" s="27"/>
      <c r="B192" s="27"/>
      <c r="C192" s="27"/>
      <c r="D192" s="27"/>
      <c r="E192" s="27">
        <f t="shared" si="14"/>
        <v>1</v>
      </c>
      <c r="F192" s="38"/>
      <c r="G192" s="30"/>
      <c r="H192" s="30"/>
      <c r="I192" s="72">
        <v>184</v>
      </c>
      <c r="J192" s="3" t="s">
        <v>15</v>
      </c>
      <c r="K192" s="3" t="s">
        <v>903</v>
      </c>
      <c r="L192" s="3" t="s">
        <v>678</v>
      </c>
      <c r="M192" s="3" t="s">
        <v>453</v>
      </c>
      <c r="N192" s="8">
        <v>100000</v>
      </c>
      <c r="O192" s="3">
        <v>25</v>
      </c>
      <c r="P192" s="3">
        <v>25</v>
      </c>
      <c r="Q192" s="18" t="s">
        <v>904</v>
      </c>
      <c r="R192" s="72" t="s">
        <v>675</v>
      </c>
      <c r="S192" s="72"/>
      <c r="T192" s="72"/>
      <c r="U192" s="72"/>
      <c r="V192" s="14" t="s">
        <v>905</v>
      </c>
      <c r="W192" s="3" t="s">
        <v>916</v>
      </c>
      <c r="X192" s="11" t="s">
        <v>906</v>
      </c>
      <c r="Y192" s="30"/>
      <c r="Z192" s="30"/>
      <c r="AA192" s="40"/>
      <c r="AB192" s="40"/>
      <c r="AC192" s="40"/>
      <c r="AG192" s="102"/>
      <c r="AH192" s="102"/>
      <c r="AI192" s="102"/>
      <c r="AJ192" s="102"/>
      <c r="AK192" s="102"/>
      <c r="AL192" s="102"/>
      <c r="AM192" s="102"/>
      <c r="AN192" s="102"/>
    </row>
    <row r="193" spans="1:40" s="34" customFormat="1" ht="30" customHeight="1" x14ac:dyDescent="0.3">
      <c r="A193" s="27"/>
      <c r="B193" s="27"/>
      <c r="C193" s="27"/>
      <c r="D193" s="27"/>
      <c r="E193" s="27">
        <f t="shared" si="14"/>
        <v>1</v>
      </c>
      <c r="F193" s="38"/>
      <c r="G193" s="30"/>
      <c r="H193" s="30"/>
      <c r="I193" s="72">
        <v>185</v>
      </c>
      <c r="J193" s="3" t="s">
        <v>15</v>
      </c>
      <c r="K193" s="3" t="s">
        <v>907</v>
      </c>
      <c r="L193" s="3" t="s">
        <v>473</v>
      </c>
      <c r="M193" s="3" t="s">
        <v>453</v>
      </c>
      <c r="N193" s="8">
        <v>200000</v>
      </c>
      <c r="O193" s="3">
        <v>15</v>
      </c>
      <c r="P193" s="3">
        <v>15</v>
      </c>
      <c r="Q193" s="18" t="s">
        <v>908</v>
      </c>
      <c r="R193" s="72"/>
      <c r="S193" s="72" t="s">
        <v>675</v>
      </c>
      <c r="T193" s="72"/>
      <c r="U193" s="72"/>
      <c r="V193" s="14" t="s">
        <v>909</v>
      </c>
      <c r="W193" s="3" t="s">
        <v>910</v>
      </c>
      <c r="X193" s="11" t="s">
        <v>911</v>
      </c>
      <c r="Y193" s="30"/>
      <c r="Z193" s="30"/>
      <c r="AA193" s="40"/>
      <c r="AB193" s="40"/>
      <c r="AC193" s="40"/>
      <c r="AD193" s="34" t="s">
        <v>941</v>
      </c>
      <c r="AG193" s="102"/>
      <c r="AH193" s="102"/>
      <c r="AI193" s="102"/>
      <c r="AJ193" s="102"/>
      <c r="AK193" s="102"/>
      <c r="AL193" s="102"/>
      <c r="AM193" s="102"/>
      <c r="AN193" s="102"/>
    </row>
    <row r="194" spans="1:40" s="34" customFormat="1" ht="30" customHeight="1" x14ac:dyDescent="0.3">
      <c r="A194" s="27"/>
      <c r="B194" s="27"/>
      <c r="C194" s="27"/>
      <c r="D194" s="27"/>
      <c r="E194" s="27">
        <f t="shared" si="14"/>
        <v>1</v>
      </c>
      <c r="F194" s="38"/>
      <c r="G194" s="30"/>
      <c r="H194" s="30"/>
      <c r="I194" s="72">
        <v>186</v>
      </c>
      <c r="J194" s="3" t="s">
        <v>15</v>
      </c>
      <c r="K194" s="3" t="s">
        <v>915</v>
      </c>
      <c r="L194" s="3" t="s">
        <v>459</v>
      </c>
      <c r="M194" s="3" t="s">
        <v>453</v>
      </c>
      <c r="N194" s="8">
        <v>80000</v>
      </c>
      <c r="O194" s="3">
        <v>37</v>
      </c>
      <c r="P194" s="3">
        <v>45</v>
      </c>
      <c r="Q194" s="18" t="s">
        <v>917</v>
      </c>
      <c r="R194" s="72" t="s">
        <v>675</v>
      </c>
      <c r="S194" s="72"/>
      <c r="T194" s="72"/>
      <c r="U194" s="72"/>
      <c r="V194" s="9"/>
      <c r="W194" s="3"/>
      <c r="X194" s="11"/>
      <c r="Y194" s="30"/>
      <c r="Z194" s="30"/>
      <c r="AA194" s="40"/>
      <c r="AB194" s="40"/>
      <c r="AC194" s="40"/>
      <c r="AG194" s="102"/>
      <c r="AH194" s="102"/>
      <c r="AI194" s="102"/>
      <c r="AJ194" s="102"/>
      <c r="AK194" s="102"/>
      <c r="AL194" s="102"/>
      <c r="AM194" s="102"/>
      <c r="AN194" s="102"/>
    </row>
    <row r="195" spans="1:40" s="34" customFormat="1" ht="30" customHeight="1" x14ac:dyDescent="0.3">
      <c r="A195" s="27"/>
      <c r="B195" s="27"/>
      <c r="C195" s="27"/>
      <c r="D195" s="27"/>
      <c r="E195" s="27">
        <f t="shared" si="14"/>
        <v>1</v>
      </c>
      <c r="F195" s="38"/>
      <c r="G195" s="30"/>
      <c r="H195" s="30"/>
      <c r="I195" s="72">
        <v>187</v>
      </c>
      <c r="J195" s="3" t="s">
        <v>15</v>
      </c>
      <c r="K195" s="3" t="s">
        <v>918</v>
      </c>
      <c r="L195" s="3" t="s">
        <v>541</v>
      </c>
      <c r="M195" s="3" t="s">
        <v>690</v>
      </c>
      <c r="N195" s="8">
        <v>420000</v>
      </c>
      <c r="O195" s="3">
        <v>15</v>
      </c>
      <c r="P195" s="3">
        <v>34</v>
      </c>
      <c r="Q195" s="18" t="s">
        <v>919</v>
      </c>
      <c r="R195" s="72" t="s">
        <v>675</v>
      </c>
      <c r="S195" s="72"/>
      <c r="T195" s="72"/>
      <c r="U195" s="72"/>
      <c r="V195" s="14" t="s">
        <v>920</v>
      </c>
      <c r="W195" s="3" t="s">
        <v>921</v>
      </c>
      <c r="X195" s="11" t="s">
        <v>922</v>
      </c>
      <c r="Y195" s="30"/>
      <c r="Z195" s="30"/>
      <c r="AA195" s="40"/>
      <c r="AB195" s="40"/>
      <c r="AC195" s="40"/>
      <c r="AG195" s="102"/>
      <c r="AH195" s="102"/>
      <c r="AI195" s="102"/>
      <c r="AJ195" s="102"/>
      <c r="AK195" s="102"/>
      <c r="AL195" s="102"/>
      <c r="AM195" s="102"/>
      <c r="AN195" s="102"/>
    </row>
    <row r="196" spans="1:40" s="34" customFormat="1" ht="30" customHeight="1" x14ac:dyDescent="0.3">
      <c r="A196" s="27"/>
      <c r="B196" s="27"/>
      <c r="C196" s="27"/>
      <c r="D196" s="27"/>
      <c r="E196" s="27">
        <v>1</v>
      </c>
      <c r="F196" s="38"/>
      <c r="G196" s="30"/>
      <c r="H196" s="30"/>
      <c r="I196" s="72">
        <v>188</v>
      </c>
      <c r="J196" s="3" t="s">
        <v>15</v>
      </c>
      <c r="K196" s="3" t="s">
        <v>923</v>
      </c>
      <c r="L196" s="3" t="s">
        <v>466</v>
      </c>
      <c r="M196" s="3" t="s">
        <v>453</v>
      </c>
      <c r="N196" s="8">
        <v>100000</v>
      </c>
      <c r="O196" s="3">
        <v>15</v>
      </c>
      <c r="P196" s="3">
        <v>30</v>
      </c>
      <c r="Q196" s="18" t="s">
        <v>924</v>
      </c>
      <c r="R196" s="72" t="s">
        <v>675</v>
      </c>
      <c r="S196" s="72"/>
      <c r="T196" s="72"/>
      <c r="U196" s="72"/>
      <c r="V196" s="9">
        <v>43443</v>
      </c>
      <c r="W196" s="3" t="s">
        <v>925</v>
      </c>
      <c r="X196" s="11" t="s">
        <v>935</v>
      </c>
      <c r="Y196" s="30"/>
      <c r="Z196" s="30"/>
      <c r="AA196" s="40"/>
      <c r="AB196" s="40"/>
      <c r="AC196" s="40"/>
      <c r="AG196" s="102"/>
      <c r="AH196" s="102"/>
      <c r="AI196" s="102"/>
      <c r="AJ196" s="102"/>
      <c r="AK196" s="102"/>
      <c r="AL196" s="102"/>
      <c r="AM196" s="102"/>
      <c r="AN196" s="102"/>
    </row>
    <row r="197" spans="1:40" s="34" customFormat="1" ht="30" customHeight="1" x14ac:dyDescent="0.3">
      <c r="A197" s="27"/>
      <c r="B197" s="27"/>
      <c r="C197" s="27"/>
      <c r="D197" s="27"/>
      <c r="E197" s="27">
        <v>1</v>
      </c>
      <c r="F197" s="38"/>
      <c r="G197" s="27"/>
      <c r="H197" s="30"/>
      <c r="I197" s="72">
        <v>189</v>
      </c>
      <c r="J197" s="3" t="s">
        <v>15</v>
      </c>
      <c r="K197" s="3" t="s">
        <v>926</v>
      </c>
      <c r="L197" s="3" t="s">
        <v>371</v>
      </c>
      <c r="M197" s="3" t="s">
        <v>338</v>
      </c>
      <c r="N197" s="8">
        <v>500000</v>
      </c>
      <c r="O197" s="3">
        <v>39</v>
      </c>
      <c r="P197" s="3">
        <v>40</v>
      </c>
      <c r="Q197" s="18" t="s">
        <v>927</v>
      </c>
      <c r="R197" s="72" t="s">
        <v>675</v>
      </c>
      <c r="S197" s="72"/>
      <c r="T197" s="72"/>
      <c r="U197" s="72"/>
      <c r="V197" s="14" t="s">
        <v>928</v>
      </c>
      <c r="W197" s="3" t="s">
        <v>929</v>
      </c>
      <c r="X197" s="11" t="s">
        <v>934</v>
      </c>
      <c r="Y197" s="30"/>
      <c r="Z197" s="30"/>
      <c r="AA197" s="40"/>
      <c r="AB197" s="40"/>
      <c r="AC197" s="40"/>
      <c r="AG197" s="102"/>
      <c r="AH197" s="102"/>
      <c r="AI197" s="102"/>
      <c r="AJ197" s="102"/>
      <c r="AK197" s="102"/>
      <c r="AL197" s="102"/>
      <c r="AM197" s="102"/>
      <c r="AN197" s="102"/>
    </row>
    <row r="198" spans="1:40" s="34" customFormat="1" ht="30" customHeight="1" x14ac:dyDescent="0.3">
      <c r="A198" s="27">
        <v>1</v>
      </c>
      <c r="B198" s="27"/>
      <c r="C198" s="27"/>
      <c r="D198" s="27"/>
      <c r="E198" s="27"/>
      <c r="F198" s="38"/>
      <c r="G198" s="27"/>
      <c r="H198" s="30"/>
      <c r="I198" s="72">
        <v>190</v>
      </c>
      <c r="J198" s="3" t="s">
        <v>204</v>
      </c>
      <c r="K198" s="3" t="s">
        <v>930</v>
      </c>
      <c r="L198" s="3" t="s">
        <v>685</v>
      </c>
      <c r="M198" s="3" t="s">
        <v>338</v>
      </c>
      <c r="N198" s="8">
        <v>1700000</v>
      </c>
      <c r="O198" s="3">
        <v>38</v>
      </c>
      <c r="P198" s="3">
        <v>42</v>
      </c>
      <c r="Q198" s="18" t="s">
        <v>931</v>
      </c>
      <c r="R198" s="72"/>
      <c r="S198" s="72"/>
      <c r="T198" s="72"/>
      <c r="U198" s="72"/>
      <c r="V198" s="14" t="s">
        <v>932</v>
      </c>
      <c r="W198" s="3" t="s">
        <v>933</v>
      </c>
      <c r="X198" s="11" t="s">
        <v>936</v>
      </c>
      <c r="Y198" s="30"/>
      <c r="Z198" s="30"/>
      <c r="AA198" s="40"/>
      <c r="AB198" s="40"/>
      <c r="AC198" s="40"/>
      <c r="AG198" s="102"/>
      <c r="AH198" s="102"/>
      <c r="AI198" s="102"/>
      <c r="AJ198" s="102"/>
      <c r="AK198" s="102"/>
      <c r="AL198" s="102"/>
      <c r="AM198" s="102"/>
      <c r="AN198" s="102"/>
    </row>
    <row r="199" spans="1:40" s="34" customFormat="1" ht="30" customHeight="1" x14ac:dyDescent="0.3">
      <c r="A199" s="27"/>
      <c r="B199" s="27"/>
      <c r="C199" s="27"/>
      <c r="D199" s="27"/>
      <c r="E199" s="27">
        <v>1</v>
      </c>
      <c r="F199" s="38"/>
      <c r="G199" s="27"/>
      <c r="H199" s="30"/>
      <c r="I199" s="72">
        <v>191</v>
      </c>
      <c r="J199" s="3" t="s">
        <v>15</v>
      </c>
      <c r="K199" s="3" t="s">
        <v>937</v>
      </c>
      <c r="L199" s="3" t="s">
        <v>395</v>
      </c>
      <c r="M199" s="3" t="s">
        <v>338</v>
      </c>
      <c r="N199" s="8">
        <v>130000</v>
      </c>
      <c r="O199" s="3">
        <v>26</v>
      </c>
      <c r="P199" s="3">
        <v>30</v>
      </c>
      <c r="Q199" s="18" t="s">
        <v>938</v>
      </c>
      <c r="R199" s="72" t="s">
        <v>675</v>
      </c>
      <c r="S199" s="72"/>
      <c r="T199" s="72"/>
      <c r="U199" s="72"/>
      <c r="V199" s="14" t="s">
        <v>939</v>
      </c>
      <c r="W199" s="3" t="s">
        <v>940</v>
      </c>
      <c r="X199" s="11"/>
      <c r="Y199" s="30"/>
      <c r="Z199" s="30"/>
      <c r="AA199" s="40"/>
      <c r="AB199" s="40"/>
      <c r="AC199" s="40"/>
      <c r="AG199" s="102"/>
      <c r="AH199" s="102"/>
      <c r="AI199" s="102"/>
      <c r="AJ199" s="102"/>
      <c r="AK199" s="102"/>
      <c r="AL199" s="102"/>
      <c r="AM199" s="102"/>
      <c r="AN199" s="102"/>
    </row>
    <row r="200" spans="1:40" s="34" customFormat="1" ht="30" customHeight="1" x14ac:dyDescent="0.3">
      <c r="A200" s="27"/>
      <c r="B200" s="27"/>
      <c r="C200" s="27"/>
      <c r="D200" s="27"/>
      <c r="E200" s="27">
        <v>1</v>
      </c>
      <c r="F200" s="38"/>
      <c r="G200" s="30"/>
      <c r="H200" s="30"/>
      <c r="I200" s="72">
        <v>192</v>
      </c>
      <c r="J200" s="3" t="s">
        <v>15</v>
      </c>
      <c r="K200" s="3" t="s">
        <v>942</v>
      </c>
      <c r="L200" s="3" t="s">
        <v>324</v>
      </c>
      <c r="M200" s="3" t="s">
        <v>195</v>
      </c>
      <c r="N200" s="8">
        <v>1000000</v>
      </c>
      <c r="O200" s="3">
        <v>13</v>
      </c>
      <c r="P200" s="3">
        <v>26</v>
      </c>
      <c r="Q200" s="18" t="s">
        <v>944</v>
      </c>
      <c r="R200" s="72" t="s">
        <v>675</v>
      </c>
      <c r="S200" s="72"/>
      <c r="T200" s="72"/>
      <c r="U200" s="72"/>
      <c r="V200" s="14" t="s">
        <v>946</v>
      </c>
      <c r="W200" s="3" t="s">
        <v>947</v>
      </c>
      <c r="X200" s="11" t="s">
        <v>948</v>
      </c>
      <c r="Y200" s="30"/>
      <c r="Z200" s="30"/>
      <c r="AA200" s="40"/>
      <c r="AB200" s="40"/>
      <c r="AC200" s="40"/>
      <c r="AG200" s="102"/>
      <c r="AH200" s="102"/>
      <c r="AI200" s="102"/>
      <c r="AJ200" s="102"/>
      <c r="AK200" s="102"/>
      <c r="AL200" s="102"/>
      <c r="AM200" s="102"/>
      <c r="AN200" s="102"/>
    </row>
    <row r="201" spans="1:40" s="34" customFormat="1" ht="30" customHeight="1" x14ac:dyDescent="0.3">
      <c r="A201" s="27"/>
      <c r="B201" s="27"/>
      <c r="C201" s="27"/>
      <c r="D201" s="27"/>
      <c r="E201" s="27">
        <v>1</v>
      </c>
      <c r="F201" s="38"/>
      <c r="G201" s="30"/>
      <c r="H201" s="30"/>
      <c r="I201" s="72">
        <v>193</v>
      </c>
      <c r="J201" s="3" t="s">
        <v>15</v>
      </c>
      <c r="K201" s="3" t="s">
        <v>943</v>
      </c>
      <c r="L201" s="3" t="s">
        <v>253</v>
      </c>
      <c r="M201" s="3" t="s">
        <v>195</v>
      </c>
      <c r="N201" s="8">
        <v>1000000</v>
      </c>
      <c r="O201" s="3">
        <v>13</v>
      </c>
      <c r="P201" s="3">
        <v>28</v>
      </c>
      <c r="Q201" s="18" t="s">
        <v>945</v>
      </c>
      <c r="R201" s="72" t="s">
        <v>675</v>
      </c>
      <c r="S201" s="72"/>
      <c r="T201" s="72"/>
      <c r="U201" s="72"/>
      <c r="V201" s="14" t="s">
        <v>920</v>
      </c>
      <c r="W201" s="3"/>
      <c r="X201" s="11"/>
      <c r="Y201" s="30"/>
      <c r="Z201" s="30"/>
      <c r="AA201" s="40"/>
      <c r="AB201" s="40"/>
      <c r="AC201" s="40"/>
      <c r="AG201" s="102"/>
      <c r="AH201" s="102"/>
      <c r="AI201" s="102"/>
      <c r="AJ201" s="102"/>
      <c r="AK201" s="102"/>
      <c r="AL201" s="102"/>
      <c r="AM201" s="102"/>
      <c r="AN201" s="102"/>
    </row>
    <row r="202" spans="1:40" s="34" customFormat="1" ht="30" customHeight="1" x14ac:dyDescent="0.3">
      <c r="A202" s="27"/>
      <c r="B202" s="27"/>
      <c r="C202" s="27"/>
      <c r="D202" s="27"/>
      <c r="E202" s="27">
        <v>1</v>
      </c>
      <c r="F202" s="38"/>
      <c r="G202" s="30"/>
      <c r="H202" s="30"/>
      <c r="I202" s="72">
        <v>194</v>
      </c>
      <c r="J202" s="3" t="s">
        <v>15</v>
      </c>
      <c r="K202" s="3" t="s">
        <v>923</v>
      </c>
      <c r="L202" s="3" t="s">
        <v>466</v>
      </c>
      <c r="M202" s="3" t="s">
        <v>453</v>
      </c>
      <c r="N202" s="8">
        <v>100000</v>
      </c>
      <c r="O202" s="3">
        <v>20</v>
      </c>
      <c r="P202" s="3">
        <v>40</v>
      </c>
      <c r="Q202" s="18" t="s">
        <v>949</v>
      </c>
      <c r="R202" s="72" t="s">
        <v>675</v>
      </c>
      <c r="S202" s="72"/>
      <c r="T202" s="72"/>
      <c r="U202" s="72"/>
      <c r="V202" s="9">
        <v>43443</v>
      </c>
      <c r="W202" s="3" t="s">
        <v>950</v>
      </c>
      <c r="X202" s="11" t="s">
        <v>951</v>
      </c>
      <c r="Y202" s="30"/>
      <c r="Z202" s="30"/>
      <c r="AA202" s="40"/>
      <c r="AB202" s="40"/>
      <c r="AC202" s="40"/>
      <c r="AG202" s="102"/>
      <c r="AH202" s="102"/>
      <c r="AI202" s="102"/>
      <c r="AJ202" s="102"/>
      <c r="AK202" s="102"/>
      <c r="AL202" s="102"/>
      <c r="AM202" s="102"/>
      <c r="AN202" s="102"/>
    </row>
    <row r="203" spans="1:40" s="34" customFormat="1" ht="30" customHeight="1" x14ac:dyDescent="0.3">
      <c r="A203" s="27"/>
      <c r="B203" s="27"/>
      <c r="C203" s="27"/>
      <c r="D203" s="27"/>
      <c r="E203" s="27">
        <v>1</v>
      </c>
      <c r="F203" s="38"/>
      <c r="G203" s="30"/>
      <c r="H203" s="30"/>
      <c r="I203" s="72">
        <v>195</v>
      </c>
      <c r="J203" s="3" t="s">
        <v>15</v>
      </c>
      <c r="K203" s="3" t="s">
        <v>952</v>
      </c>
      <c r="L203" s="3" t="s">
        <v>682</v>
      </c>
      <c r="M203" s="3" t="s">
        <v>453</v>
      </c>
      <c r="N203" s="8">
        <v>250000</v>
      </c>
      <c r="O203" s="3">
        <v>25</v>
      </c>
      <c r="P203" s="3">
        <v>28</v>
      </c>
      <c r="Q203" s="18"/>
      <c r="R203" s="72"/>
      <c r="S203" s="72"/>
      <c r="T203" s="72"/>
      <c r="U203" s="72"/>
      <c r="V203" s="9"/>
      <c r="W203" s="3"/>
      <c r="X203" s="11"/>
      <c r="Y203" s="30"/>
      <c r="Z203" s="30"/>
      <c r="AA203" s="40"/>
      <c r="AB203" s="40"/>
      <c r="AC203" s="40"/>
      <c r="AG203" s="102"/>
      <c r="AH203" s="102"/>
      <c r="AI203" s="102"/>
      <c r="AJ203" s="102"/>
      <c r="AK203" s="102"/>
      <c r="AL203" s="102"/>
      <c r="AM203" s="102"/>
      <c r="AN203" s="102"/>
    </row>
    <row r="204" spans="1:40" s="34" customFormat="1" ht="30" customHeight="1" x14ac:dyDescent="0.3">
      <c r="A204" s="27"/>
      <c r="B204" s="27"/>
      <c r="C204" s="27"/>
      <c r="D204" s="27"/>
      <c r="E204" s="27">
        <v>1</v>
      </c>
      <c r="F204" s="38"/>
      <c r="G204" s="30"/>
      <c r="H204" s="30"/>
      <c r="I204" s="72"/>
      <c r="J204" s="3" t="s">
        <v>15</v>
      </c>
      <c r="K204" s="91" t="s">
        <v>953</v>
      </c>
      <c r="L204" s="91" t="s">
        <v>704</v>
      </c>
      <c r="M204" s="92" t="s">
        <v>338</v>
      </c>
      <c r="N204" s="93">
        <v>1000000</v>
      </c>
      <c r="O204" s="91">
        <v>27</v>
      </c>
      <c r="P204" s="91">
        <v>15</v>
      </c>
      <c r="Q204" s="91"/>
      <c r="R204" s="116"/>
      <c r="S204" s="116" t="s">
        <v>675</v>
      </c>
      <c r="T204" s="116"/>
      <c r="U204" s="116"/>
      <c r="V204" s="9"/>
      <c r="W204" s="3"/>
      <c r="X204" s="11"/>
      <c r="Y204" s="30"/>
      <c r="Z204" s="30"/>
      <c r="AA204" s="40"/>
      <c r="AB204" s="40"/>
      <c r="AC204" s="40"/>
      <c r="AG204" s="102"/>
      <c r="AH204" s="102"/>
      <c r="AI204" s="102"/>
      <c r="AJ204" s="102"/>
      <c r="AK204" s="102"/>
      <c r="AL204" s="102"/>
      <c r="AM204" s="102"/>
      <c r="AN204" s="102"/>
    </row>
    <row r="205" spans="1:40" s="34" customFormat="1" ht="30" customHeight="1" x14ac:dyDescent="0.3">
      <c r="A205" s="27"/>
      <c r="B205" s="27"/>
      <c r="C205" s="27"/>
      <c r="D205" s="27"/>
      <c r="E205" s="27">
        <v>1</v>
      </c>
      <c r="F205" s="38"/>
      <c r="G205" s="30"/>
      <c r="H205" s="30"/>
      <c r="I205" s="72"/>
      <c r="J205" s="3" t="s">
        <v>15</v>
      </c>
      <c r="K205" s="91" t="s">
        <v>954</v>
      </c>
      <c r="L205" s="91" t="s">
        <v>358</v>
      </c>
      <c r="M205" s="92" t="s">
        <v>338</v>
      </c>
      <c r="N205" s="93">
        <v>100000</v>
      </c>
      <c r="O205" s="91">
        <v>35</v>
      </c>
      <c r="P205" s="91">
        <v>17</v>
      </c>
      <c r="Q205" s="91"/>
      <c r="R205" s="116"/>
      <c r="S205" s="116"/>
      <c r="T205" s="116"/>
      <c r="U205" s="116" t="s">
        <v>675</v>
      </c>
      <c r="V205" s="9"/>
      <c r="W205" s="3"/>
      <c r="X205" s="11"/>
      <c r="Y205" s="30"/>
      <c r="Z205" s="30"/>
      <c r="AA205" s="40"/>
      <c r="AB205" s="40"/>
      <c r="AC205" s="40"/>
      <c r="AG205" s="102"/>
      <c r="AH205" s="102"/>
      <c r="AI205" s="102"/>
      <c r="AJ205" s="102"/>
      <c r="AK205" s="102"/>
      <c r="AL205" s="102"/>
      <c r="AM205" s="102"/>
      <c r="AN205" s="102"/>
    </row>
    <row r="206" spans="1:40" s="34" customFormat="1" ht="30" customHeight="1" x14ac:dyDescent="0.3">
      <c r="A206" s="27"/>
      <c r="B206" s="27"/>
      <c r="C206" s="27"/>
      <c r="D206" s="27"/>
      <c r="E206" s="27">
        <v>1</v>
      </c>
      <c r="F206" s="38"/>
      <c r="G206" s="30"/>
      <c r="H206" s="30"/>
      <c r="I206" s="72"/>
      <c r="J206" s="3" t="s">
        <v>15</v>
      </c>
      <c r="K206" s="91" t="s">
        <v>955</v>
      </c>
      <c r="L206" s="91" t="s">
        <v>378</v>
      </c>
      <c r="M206" s="92" t="s">
        <v>338</v>
      </c>
      <c r="N206" s="93">
        <v>100000</v>
      </c>
      <c r="O206" s="91">
        <v>10</v>
      </c>
      <c r="P206" s="91">
        <v>15</v>
      </c>
      <c r="Q206" s="91"/>
      <c r="R206" s="116"/>
      <c r="S206" s="116"/>
      <c r="T206" s="116"/>
      <c r="U206" s="116" t="s">
        <v>675</v>
      </c>
      <c r="V206" s="9"/>
      <c r="W206" s="3"/>
      <c r="X206" s="11"/>
      <c r="Y206" s="30"/>
      <c r="Z206" s="30"/>
      <c r="AA206" s="40"/>
      <c r="AB206" s="40"/>
      <c r="AC206" s="40"/>
      <c r="AG206" s="102"/>
      <c r="AH206" s="102"/>
      <c r="AI206" s="102"/>
      <c r="AJ206" s="102"/>
      <c r="AK206" s="102"/>
      <c r="AL206" s="102"/>
      <c r="AM206" s="102"/>
      <c r="AN206" s="102"/>
    </row>
    <row r="207" spans="1:40" s="34" customFormat="1" ht="30" customHeight="1" x14ac:dyDescent="0.3">
      <c r="A207" s="27"/>
      <c r="B207" s="27"/>
      <c r="C207" s="27">
        <v>1</v>
      </c>
      <c r="D207" s="27"/>
      <c r="E207" s="27"/>
      <c r="F207" s="38"/>
      <c r="G207" s="30"/>
      <c r="H207" s="30"/>
      <c r="I207" s="72"/>
      <c r="J207" s="28" t="s">
        <v>205</v>
      </c>
      <c r="K207" s="3" t="s">
        <v>957</v>
      </c>
      <c r="L207" s="3" t="s">
        <v>647</v>
      </c>
      <c r="M207" s="3" t="s">
        <v>690</v>
      </c>
      <c r="N207" s="78">
        <v>200000</v>
      </c>
      <c r="O207" s="79">
        <v>35</v>
      </c>
      <c r="P207" s="79">
        <v>20</v>
      </c>
      <c r="Q207" s="18" t="s">
        <v>205</v>
      </c>
      <c r="R207" s="117"/>
      <c r="S207" s="117"/>
      <c r="T207" s="117"/>
      <c r="U207" s="117"/>
      <c r="V207" s="9"/>
      <c r="W207" s="3"/>
      <c r="X207" s="11"/>
      <c r="Y207" s="30"/>
      <c r="Z207" s="30"/>
      <c r="AA207" s="40"/>
      <c r="AB207" s="40"/>
      <c r="AC207" s="40"/>
      <c r="AG207" s="102"/>
      <c r="AH207" s="102"/>
      <c r="AI207" s="102"/>
      <c r="AJ207" s="102"/>
      <c r="AK207" s="102"/>
      <c r="AL207" s="102"/>
      <c r="AM207" s="102"/>
      <c r="AN207" s="102"/>
    </row>
    <row r="208" spans="1:40" s="34" customFormat="1" ht="30" customHeight="1" x14ac:dyDescent="0.3">
      <c r="A208" s="27"/>
      <c r="B208" s="27"/>
      <c r="C208" s="27">
        <v>1</v>
      </c>
      <c r="D208" s="27"/>
      <c r="E208" s="27"/>
      <c r="F208" s="38"/>
      <c r="G208" s="30"/>
      <c r="H208" s="30"/>
      <c r="I208" s="72"/>
      <c r="J208" s="28" t="s">
        <v>205</v>
      </c>
      <c r="K208" s="3" t="s">
        <v>956</v>
      </c>
      <c r="L208" s="3" t="s">
        <v>445</v>
      </c>
      <c r="M208" s="3" t="s">
        <v>414</v>
      </c>
      <c r="N208" s="78">
        <v>200000</v>
      </c>
      <c r="O208" s="78">
        <v>25</v>
      </c>
      <c r="P208" s="79">
        <v>36</v>
      </c>
      <c r="Q208" s="79"/>
      <c r="R208" s="117"/>
      <c r="S208" s="117"/>
      <c r="T208" s="117"/>
      <c r="U208" s="117"/>
      <c r="V208" s="9"/>
      <c r="W208" s="3"/>
      <c r="X208" s="11"/>
      <c r="Y208" s="30"/>
      <c r="Z208" s="30"/>
      <c r="AA208" s="40"/>
      <c r="AB208" s="40"/>
      <c r="AC208" s="40"/>
      <c r="AG208" s="102"/>
      <c r="AH208" s="102"/>
      <c r="AI208" s="102"/>
      <c r="AJ208" s="102"/>
      <c r="AK208" s="102"/>
      <c r="AL208" s="102"/>
      <c r="AM208" s="102"/>
      <c r="AN208" s="102"/>
    </row>
    <row r="209" spans="1:40" s="34" customFormat="1" ht="30" customHeight="1" x14ac:dyDescent="0.3">
      <c r="A209" s="27"/>
      <c r="B209" s="27"/>
      <c r="C209" s="27"/>
      <c r="D209" s="27"/>
      <c r="E209" s="27"/>
      <c r="F209" s="38"/>
      <c r="G209" s="30"/>
      <c r="H209" s="30"/>
      <c r="I209" s="72"/>
      <c r="J209" s="3"/>
      <c r="K209" s="3"/>
      <c r="L209" s="3"/>
      <c r="M209" s="3"/>
      <c r="N209" s="8"/>
      <c r="O209" s="3"/>
      <c r="P209" s="3"/>
      <c r="Q209" s="18"/>
      <c r="R209" s="72"/>
      <c r="S209" s="72"/>
      <c r="T209" s="72"/>
      <c r="U209" s="72"/>
      <c r="V209" s="9"/>
      <c r="W209" s="3"/>
      <c r="X209" s="11"/>
      <c r="Y209" s="30"/>
      <c r="Z209" s="30"/>
      <c r="AA209" s="40"/>
      <c r="AB209" s="40"/>
      <c r="AC209" s="40"/>
      <c r="AG209" s="102"/>
      <c r="AH209" s="102"/>
      <c r="AI209" s="102"/>
      <c r="AJ209" s="102"/>
      <c r="AK209" s="102"/>
      <c r="AL209" s="102"/>
      <c r="AM209" s="102"/>
      <c r="AN209" s="102"/>
    </row>
    <row r="210" spans="1:40" s="34" customFormat="1" ht="30" customHeight="1" x14ac:dyDescent="0.3">
      <c r="A210" s="27"/>
      <c r="B210" s="27"/>
      <c r="C210" s="27"/>
      <c r="D210" s="27"/>
      <c r="E210" s="27"/>
      <c r="F210" s="38"/>
      <c r="G210" s="30"/>
      <c r="H210" s="30"/>
      <c r="I210" s="72"/>
      <c r="J210" s="3"/>
      <c r="K210" s="3"/>
      <c r="L210" s="3"/>
      <c r="M210" s="3"/>
      <c r="N210" s="8"/>
      <c r="O210" s="3"/>
      <c r="P210" s="3"/>
      <c r="Q210" s="18"/>
      <c r="R210" s="72"/>
      <c r="S210" s="72"/>
      <c r="T210" s="72"/>
      <c r="U210" s="72"/>
      <c r="V210" s="9"/>
      <c r="W210" s="3"/>
      <c r="X210" s="11"/>
      <c r="Y210" s="30"/>
      <c r="Z210" s="30"/>
      <c r="AA210" s="40"/>
      <c r="AB210" s="40"/>
      <c r="AC210" s="40"/>
      <c r="AG210" s="102"/>
      <c r="AH210" s="102"/>
      <c r="AI210" s="102"/>
      <c r="AJ210" s="102"/>
      <c r="AK210" s="102"/>
      <c r="AL210" s="102"/>
      <c r="AM210" s="102"/>
      <c r="AN210" s="102"/>
    </row>
    <row r="211" spans="1:40" s="34" customFormat="1" ht="30" customHeight="1" x14ac:dyDescent="0.3">
      <c r="A211" s="27"/>
      <c r="B211" s="27"/>
      <c r="C211" s="27"/>
      <c r="D211" s="27"/>
      <c r="E211" s="27"/>
      <c r="F211" s="38"/>
      <c r="G211" s="30"/>
      <c r="H211" s="30"/>
      <c r="I211" s="72"/>
      <c r="J211" s="3"/>
      <c r="K211" s="3"/>
      <c r="L211" s="3"/>
      <c r="M211" s="3"/>
      <c r="N211" s="8"/>
      <c r="O211" s="3"/>
      <c r="P211" s="3"/>
      <c r="Q211" s="18"/>
      <c r="R211" s="72"/>
      <c r="S211" s="72"/>
      <c r="T211" s="72"/>
      <c r="U211" s="72"/>
      <c r="V211" s="9"/>
      <c r="W211" s="3"/>
      <c r="X211" s="11"/>
      <c r="Y211" s="30"/>
      <c r="Z211" s="30"/>
      <c r="AA211" s="40"/>
      <c r="AB211" s="40"/>
      <c r="AC211" s="40"/>
      <c r="AG211" s="102"/>
      <c r="AH211" s="102"/>
      <c r="AI211" s="102"/>
      <c r="AJ211" s="102"/>
      <c r="AK211" s="102"/>
      <c r="AL211" s="102"/>
      <c r="AM211" s="102"/>
      <c r="AN211" s="102"/>
    </row>
    <row r="212" spans="1:40" s="34" customFormat="1" ht="30" customHeight="1" x14ac:dyDescent="0.3">
      <c r="A212" s="27"/>
      <c r="B212" s="27"/>
      <c r="C212" s="27"/>
      <c r="D212" s="27"/>
      <c r="E212" s="27"/>
      <c r="F212" s="38"/>
      <c r="G212" s="30"/>
      <c r="H212" s="30"/>
      <c r="I212" s="72"/>
      <c r="J212" s="3"/>
      <c r="K212" s="3"/>
      <c r="L212" s="3"/>
      <c r="M212" s="3"/>
      <c r="N212" s="8"/>
      <c r="O212" s="3"/>
      <c r="P212" s="3"/>
      <c r="Q212" s="18"/>
      <c r="R212" s="72"/>
      <c r="S212" s="72"/>
      <c r="T212" s="72"/>
      <c r="U212" s="72"/>
      <c r="V212" s="9"/>
      <c r="W212" s="3"/>
      <c r="X212" s="11"/>
      <c r="Y212" s="30"/>
      <c r="Z212" s="30"/>
      <c r="AA212" s="40"/>
      <c r="AB212" s="40"/>
      <c r="AC212" s="40"/>
      <c r="AG212" s="102"/>
      <c r="AH212" s="102"/>
      <c r="AI212" s="102"/>
      <c r="AJ212" s="102"/>
      <c r="AK212" s="102"/>
      <c r="AL212" s="102"/>
      <c r="AM212" s="102"/>
      <c r="AN212" s="102"/>
    </row>
    <row r="213" spans="1:40" s="34" customFormat="1" ht="30" customHeight="1" x14ac:dyDescent="0.3">
      <c r="A213" s="27" t="str">
        <f t="shared" si="10"/>
        <v xml:space="preserve"> </v>
      </c>
      <c r="B213" s="27" t="str">
        <f t="shared" si="11"/>
        <v xml:space="preserve"> </v>
      </c>
      <c r="C213" s="27" t="str">
        <f t="shared" si="12"/>
        <v xml:space="preserve"> </v>
      </c>
      <c r="D213" s="27" t="str">
        <f t="shared" si="13"/>
        <v xml:space="preserve"> </v>
      </c>
      <c r="E213" s="27" t="str">
        <f t="shared" si="14"/>
        <v xml:space="preserve"> </v>
      </c>
      <c r="F213" s="38"/>
      <c r="G213" s="30"/>
      <c r="H213" s="30"/>
      <c r="I213" s="88"/>
      <c r="J213" s="3"/>
      <c r="K213" s="3"/>
      <c r="L213" s="3"/>
      <c r="M213" s="3"/>
      <c r="N213" s="3"/>
      <c r="O213" s="3"/>
      <c r="P213" s="3"/>
      <c r="Q213" s="3"/>
      <c r="R213" s="111"/>
      <c r="S213" s="111"/>
      <c r="T213" s="111"/>
      <c r="U213" s="111"/>
      <c r="V213" s="41"/>
      <c r="W213" s="32"/>
      <c r="X213" s="32"/>
      <c r="Y213" s="40"/>
      <c r="Z213" s="40"/>
      <c r="AA213" s="40"/>
      <c r="AB213" s="40"/>
      <c r="AC213" s="40"/>
      <c r="AG213" s="102"/>
      <c r="AH213" s="102"/>
      <c r="AI213" s="102"/>
      <c r="AJ213" s="102"/>
      <c r="AK213" s="102"/>
      <c r="AL213" s="102"/>
      <c r="AM213" s="102"/>
      <c r="AN213" s="102"/>
    </row>
    <row r="214" spans="1:40" s="34" customFormat="1" ht="30" customHeight="1" x14ac:dyDescent="0.3">
      <c r="A214" s="27" t="str">
        <f t="shared" si="10"/>
        <v xml:space="preserve"> </v>
      </c>
      <c r="B214" s="27" t="str">
        <f t="shared" si="11"/>
        <v xml:space="preserve"> </v>
      </c>
      <c r="C214" s="27" t="str">
        <f t="shared" si="12"/>
        <v xml:space="preserve"> </v>
      </c>
      <c r="D214" s="27" t="str">
        <f t="shared" si="13"/>
        <v xml:space="preserve"> </v>
      </c>
      <c r="E214" s="27" t="str">
        <f t="shared" si="14"/>
        <v xml:space="preserve"> </v>
      </c>
      <c r="F214" s="38"/>
      <c r="G214" s="30"/>
      <c r="H214" s="30"/>
      <c r="I214" s="88"/>
      <c r="J214" s="3"/>
      <c r="K214" s="3"/>
      <c r="L214" s="3"/>
      <c r="M214" s="3"/>
      <c r="N214" s="3"/>
      <c r="O214" s="3"/>
      <c r="P214" s="3"/>
      <c r="Q214" s="3"/>
      <c r="R214" s="111"/>
      <c r="S214" s="111"/>
      <c r="T214" s="111"/>
      <c r="U214" s="111"/>
      <c r="V214" s="41"/>
      <c r="W214" s="32"/>
      <c r="X214" s="32"/>
      <c r="Y214" s="40"/>
      <c r="Z214" s="40"/>
      <c r="AA214" s="40"/>
      <c r="AB214" s="40"/>
      <c r="AC214" s="40"/>
      <c r="AG214" s="102"/>
      <c r="AH214" s="102"/>
      <c r="AI214" s="102"/>
      <c r="AJ214" s="102"/>
      <c r="AK214" s="102"/>
      <c r="AL214" s="102"/>
      <c r="AM214" s="102"/>
      <c r="AN214" s="102"/>
    </row>
    <row r="215" spans="1:40" s="34" customFormat="1" ht="30" customHeight="1" x14ac:dyDescent="0.3">
      <c r="A215" s="27" t="str">
        <f t="shared" si="10"/>
        <v xml:space="preserve"> </v>
      </c>
      <c r="B215" s="27" t="str">
        <f t="shared" si="11"/>
        <v xml:space="preserve"> </v>
      </c>
      <c r="C215" s="27" t="str">
        <f t="shared" si="12"/>
        <v xml:space="preserve"> </v>
      </c>
      <c r="D215" s="27" t="str">
        <f t="shared" si="13"/>
        <v xml:space="preserve"> </v>
      </c>
      <c r="E215" s="27" t="str">
        <f t="shared" si="14"/>
        <v xml:space="preserve"> </v>
      </c>
      <c r="F215" s="38"/>
      <c r="G215" s="30"/>
      <c r="H215" s="30"/>
      <c r="I215" s="88"/>
      <c r="J215" s="3"/>
      <c r="K215" s="3"/>
      <c r="L215" s="3"/>
      <c r="M215" s="3"/>
      <c r="N215" s="3"/>
      <c r="O215" s="3"/>
      <c r="P215" s="3"/>
      <c r="Q215" s="3"/>
      <c r="R215" s="111"/>
      <c r="S215" s="111"/>
      <c r="T215" s="111"/>
      <c r="U215" s="111"/>
      <c r="V215" s="41"/>
      <c r="W215" s="32"/>
      <c r="X215" s="32"/>
      <c r="Y215" s="40"/>
      <c r="Z215" s="40"/>
      <c r="AA215" s="40"/>
      <c r="AB215" s="40"/>
      <c r="AC215" s="40"/>
      <c r="AG215" s="102"/>
      <c r="AH215" s="102"/>
      <c r="AI215" s="102"/>
      <c r="AJ215" s="102"/>
      <c r="AK215" s="102"/>
      <c r="AL215" s="102"/>
      <c r="AM215" s="102"/>
      <c r="AN215" s="102"/>
    </row>
    <row r="216" spans="1:40" s="34" customFormat="1" hidden="1" x14ac:dyDescent="0.3">
      <c r="A216" s="43"/>
      <c r="B216" s="43"/>
      <c r="C216" s="43"/>
      <c r="D216" s="43"/>
      <c r="E216" s="43"/>
      <c r="F216" s="43"/>
      <c r="G216" s="43"/>
      <c r="H216" s="43"/>
      <c r="I216" s="89"/>
      <c r="J216" s="35"/>
      <c r="K216" s="35"/>
      <c r="L216" s="35"/>
      <c r="M216" s="3"/>
      <c r="N216" s="35"/>
      <c r="O216" s="35"/>
      <c r="P216" s="35"/>
      <c r="Q216" s="35"/>
      <c r="R216" s="118"/>
      <c r="S216" s="118"/>
      <c r="T216" s="118"/>
      <c r="U216" s="118"/>
      <c r="V216" s="35"/>
      <c r="W216" s="35"/>
      <c r="X216" s="35"/>
      <c r="Y216" s="49"/>
      <c r="Z216" s="49"/>
      <c r="AA216" s="49"/>
      <c r="AB216" s="49"/>
      <c r="AC216" s="49"/>
      <c r="AG216" s="102"/>
      <c r="AH216" s="102"/>
      <c r="AI216" s="102"/>
      <c r="AJ216" s="102"/>
      <c r="AK216" s="102"/>
      <c r="AL216" s="102"/>
      <c r="AM216" s="102"/>
      <c r="AN216" s="102"/>
    </row>
    <row r="217" spans="1:40" s="34" customFormat="1" x14ac:dyDescent="0.3">
      <c r="A217" s="43"/>
      <c r="B217" s="43"/>
      <c r="C217" s="43"/>
      <c r="D217" s="43"/>
      <c r="E217" s="43"/>
      <c r="F217" s="43"/>
      <c r="G217" s="43"/>
      <c r="H217" s="43"/>
      <c r="I217" s="89"/>
      <c r="J217" s="35"/>
      <c r="K217" s="95"/>
      <c r="L217" s="95"/>
      <c r="M217" s="95"/>
      <c r="N217" s="45"/>
      <c r="O217" s="45"/>
      <c r="P217" s="45"/>
      <c r="Q217" s="35"/>
      <c r="R217" s="118">
        <f>COUNTA(R9:R215)</f>
        <v>120</v>
      </c>
      <c r="S217" s="118">
        <f>COUNTA(S9:S215)</f>
        <v>8</v>
      </c>
      <c r="T217" s="118">
        <f>COUNTA(T9:T215)</f>
        <v>3</v>
      </c>
      <c r="U217" s="118">
        <f>COUNTA(U9:U215)</f>
        <v>24</v>
      </c>
      <c r="V217" s="85"/>
      <c r="W217" s="35"/>
      <c r="X217" s="35"/>
      <c r="Y217" s="49"/>
      <c r="Z217" s="49"/>
      <c r="AA217" s="49"/>
      <c r="AB217" s="49"/>
      <c r="AC217" s="49"/>
      <c r="AG217" s="102"/>
      <c r="AH217" s="102"/>
      <c r="AI217" s="102"/>
      <c r="AJ217" s="102"/>
      <c r="AK217" s="102"/>
      <c r="AL217" s="102"/>
      <c r="AM217" s="102"/>
      <c r="AN217" s="102"/>
    </row>
    <row r="218" spans="1:40" s="34" customFormat="1" x14ac:dyDescent="0.3">
      <c r="A218" s="43"/>
      <c r="B218" s="43"/>
      <c r="C218" s="43"/>
      <c r="D218" s="43"/>
      <c r="E218" s="43"/>
      <c r="F218" s="43"/>
      <c r="G218" s="43"/>
      <c r="H218" s="43"/>
      <c r="I218" s="89"/>
      <c r="J218" s="35"/>
      <c r="K218" s="95"/>
      <c r="L218" s="95"/>
      <c r="M218" s="95"/>
      <c r="N218" s="46"/>
      <c r="O218" s="47"/>
      <c r="P218" s="47"/>
      <c r="Q218" s="35"/>
      <c r="R218" s="118"/>
      <c r="S218" s="118">
        <f>SUM(R217:U217)</f>
        <v>155</v>
      </c>
      <c r="T218" s="118"/>
      <c r="U218" s="118"/>
      <c r="V218" s="85"/>
      <c r="W218" s="35"/>
      <c r="X218" s="35"/>
      <c r="Y218" s="49"/>
      <c r="Z218" s="49"/>
      <c r="AA218" s="49"/>
      <c r="AB218" s="49"/>
      <c r="AC218" s="49"/>
      <c r="AG218" s="102"/>
      <c r="AH218" s="102"/>
      <c r="AI218" s="102"/>
      <c r="AJ218" s="102"/>
      <c r="AK218" s="102"/>
      <c r="AL218" s="102"/>
      <c r="AM218" s="102"/>
      <c r="AN218" s="102"/>
    </row>
    <row r="219" spans="1:40" s="34" customFormat="1" x14ac:dyDescent="0.3">
      <c r="A219" s="43"/>
      <c r="B219" s="43"/>
      <c r="C219" s="43"/>
      <c r="D219" s="43"/>
      <c r="E219" s="43"/>
      <c r="F219" s="43"/>
      <c r="G219" s="43"/>
      <c r="H219" s="43"/>
      <c r="I219" s="89"/>
      <c r="J219" s="35"/>
      <c r="K219" s="95"/>
      <c r="L219" s="95"/>
      <c r="M219" s="95"/>
      <c r="N219" s="48"/>
      <c r="O219" s="48"/>
      <c r="P219" s="48"/>
      <c r="Q219" s="35"/>
      <c r="R219" s="118"/>
      <c r="S219" s="118"/>
      <c r="T219" s="118"/>
      <c r="U219" s="118"/>
      <c r="V219" s="85"/>
      <c r="W219" s="35"/>
      <c r="X219" s="35"/>
      <c r="Y219" s="49"/>
      <c r="Z219" s="49"/>
      <c r="AA219" s="49"/>
      <c r="AB219" s="49"/>
      <c r="AC219" s="49"/>
      <c r="AG219" s="102"/>
      <c r="AH219" s="102"/>
      <c r="AI219" s="102"/>
      <c r="AJ219" s="102"/>
      <c r="AK219" s="102"/>
      <c r="AL219" s="102"/>
      <c r="AM219" s="102"/>
      <c r="AN219" s="102"/>
    </row>
    <row r="220" spans="1:40" x14ac:dyDescent="0.3">
      <c r="R220" s="119">
        <f>R217/$S$218</f>
        <v>0.77419354838709675</v>
      </c>
      <c r="S220" s="119">
        <f>S217/$S$218</f>
        <v>5.1612903225806452E-2</v>
      </c>
      <c r="T220" s="119">
        <f>T217/$S$218</f>
        <v>1.935483870967742E-2</v>
      </c>
      <c r="U220" s="119">
        <f>U217/$S$218</f>
        <v>0.15483870967741936</v>
      </c>
    </row>
  </sheetData>
  <autoFilter ref="A8:AC215"/>
  <mergeCells count="30">
    <mergeCell ref="U3:U6"/>
    <mergeCell ref="Y2:AA3"/>
    <mergeCell ref="AB2:AB6"/>
    <mergeCell ref="K2:K4"/>
    <mergeCell ref="L2:L4"/>
    <mergeCell ref="M2:M4"/>
    <mergeCell ref="O2:O4"/>
    <mergeCell ref="R2:U2"/>
    <mergeCell ref="R3:R6"/>
    <mergeCell ref="S3:S6"/>
    <mergeCell ref="T3:T6"/>
    <mergeCell ref="AC2:AC6"/>
    <mergeCell ref="Y4:Y5"/>
    <mergeCell ref="Z4:Z5"/>
    <mergeCell ref="AA4:AA6"/>
    <mergeCell ref="J5:M5"/>
    <mergeCell ref="J6:M6"/>
    <mergeCell ref="Q2:Q6"/>
    <mergeCell ref="V2:V6"/>
    <mergeCell ref="W2:W6"/>
    <mergeCell ref="X2:X6"/>
    <mergeCell ref="P2:P4"/>
    <mergeCell ref="A2:D2"/>
    <mergeCell ref="A3:D3"/>
    <mergeCell ref="N2:N4"/>
    <mergeCell ref="I2:I6"/>
    <mergeCell ref="J2:J4"/>
    <mergeCell ref="F2:F6"/>
    <mergeCell ref="G2:G6"/>
    <mergeCell ref="H2:H6"/>
  </mergeCells>
  <printOptions horizontalCentered="1"/>
  <pageMargins left="0" right="0" top="0" bottom="0" header="0" footer="0"/>
  <pageSetup scale="90" orientation="landscape" r:id="rId1"/>
  <headerFooter>
    <oddFooter>&amp;CTrang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tabSelected="1" topLeftCell="J1" zoomScaleNormal="100" workbookViewId="0">
      <selection activeCell="L7" sqref="L7"/>
    </sheetView>
  </sheetViews>
  <sheetFormatPr defaultRowHeight="15" x14ac:dyDescent="0.25"/>
  <cols>
    <col min="1" max="1" width="5.140625" style="187" customWidth="1"/>
    <col min="2" max="2" width="13.140625" style="187" customWidth="1"/>
    <col min="3" max="3" width="16.85546875" style="187" customWidth="1"/>
    <col min="4" max="4" width="9.7109375" style="265" customWidth="1"/>
    <col min="5" max="5" width="8.5703125" style="187" customWidth="1"/>
    <col min="6" max="6" width="8.7109375" style="270" customWidth="1"/>
    <col min="7" max="7" width="5.7109375" style="275" customWidth="1"/>
    <col min="8" max="8" width="6.42578125" style="275" customWidth="1"/>
    <col min="9" max="9" width="16.5703125" style="265" customWidth="1"/>
    <col min="10" max="10" width="7.140625" style="187" customWidth="1"/>
    <col min="11" max="11" width="7.5703125" style="187" customWidth="1"/>
    <col min="12" max="12" width="20" style="187" customWidth="1"/>
    <col min="13" max="13" width="6.42578125" style="279" customWidth="1"/>
    <col min="14" max="14" width="13" style="187" customWidth="1"/>
    <col min="15" max="15" width="6.140625" style="265" customWidth="1"/>
    <col min="16" max="16" width="5.7109375" style="187" customWidth="1"/>
    <col min="17" max="17" width="7.28515625" style="187" customWidth="1"/>
    <col min="18" max="18" width="7.140625" style="187" customWidth="1"/>
    <col min="19" max="19" width="5.28515625" style="187" customWidth="1"/>
    <col min="20" max="20" width="4.5703125" style="187" customWidth="1"/>
    <col min="21" max="21" width="5.7109375" style="187" customWidth="1"/>
    <col min="22" max="22" width="6.5703125" style="187" customWidth="1"/>
    <col min="23" max="23" width="6.7109375" style="187" customWidth="1"/>
    <col min="24" max="24" width="7" style="187" customWidth="1"/>
    <col min="25" max="25" width="7.42578125" style="187" customWidth="1"/>
    <col min="26" max="26" width="6" style="187" customWidth="1"/>
    <col min="27" max="27" width="6.42578125" style="187" customWidth="1"/>
    <col min="28" max="28" width="6.7109375" style="187" customWidth="1"/>
    <col min="29" max="29" width="5.85546875" style="187" customWidth="1"/>
    <col min="30" max="30" width="7.42578125" style="187" customWidth="1"/>
    <col min="31" max="31" width="9.140625" style="187" customWidth="1"/>
    <col min="32" max="32" width="9.7109375" style="187" customWidth="1"/>
    <col min="33" max="16384" width="9.140625" style="187"/>
  </cols>
  <sheetData>
    <row r="1" spans="1:32" ht="18.75" x14ac:dyDescent="0.25">
      <c r="A1" s="266" t="s">
        <v>1247</v>
      </c>
      <c r="B1" s="266"/>
      <c r="C1" s="266"/>
      <c r="D1" s="266"/>
    </row>
    <row r="2" spans="1:32" ht="18.75" x14ac:dyDescent="0.25">
      <c r="A2" s="266" t="s">
        <v>1134</v>
      </c>
      <c r="B2" s="266"/>
      <c r="C2" s="266"/>
      <c r="D2" s="266"/>
    </row>
    <row r="3" spans="1:32" ht="45.75" customHeight="1" x14ac:dyDescent="0.25">
      <c r="A3" s="247" t="s">
        <v>1135</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113.25" customHeight="1" x14ac:dyDescent="0.25">
      <c r="A4" s="241" t="s">
        <v>1</v>
      </c>
      <c r="B4" s="219" t="s">
        <v>2</v>
      </c>
      <c r="C4" s="241" t="s">
        <v>3</v>
      </c>
      <c r="D4" s="241" t="s">
        <v>1074</v>
      </c>
      <c r="E4" s="241" t="s">
        <v>1075</v>
      </c>
      <c r="F4" s="241" t="s">
        <v>6</v>
      </c>
      <c r="G4" s="241" t="s">
        <v>7</v>
      </c>
      <c r="H4" s="241" t="s">
        <v>1095</v>
      </c>
      <c r="I4" s="219" t="s">
        <v>1076</v>
      </c>
      <c r="J4" s="248" t="s">
        <v>10</v>
      </c>
      <c r="K4" s="248" t="s">
        <v>1077</v>
      </c>
      <c r="L4" s="218" t="s">
        <v>1100</v>
      </c>
      <c r="M4" s="218"/>
      <c r="N4" s="218"/>
      <c r="O4" s="219" t="s">
        <v>1101</v>
      </c>
      <c r="P4" s="219" t="s">
        <v>1093</v>
      </c>
      <c r="Q4" s="219" t="s">
        <v>1094</v>
      </c>
      <c r="R4" s="248" t="s">
        <v>1085</v>
      </c>
      <c r="S4" s="243" t="s">
        <v>1078</v>
      </c>
      <c r="T4" s="244"/>
      <c r="U4" s="244"/>
      <c r="V4" s="245"/>
      <c r="W4" s="243" t="s">
        <v>1083</v>
      </c>
      <c r="X4" s="244"/>
      <c r="Y4" s="218" t="s">
        <v>1088</v>
      </c>
      <c r="Z4" s="218"/>
      <c r="AA4" s="219" t="s">
        <v>1089</v>
      </c>
      <c r="AB4" s="219" t="s">
        <v>1091</v>
      </c>
      <c r="AC4" s="243" t="s">
        <v>1103</v>
      </c>
      <c r="AD4" s="245"/>
      <c r="AE4" s="219" t="s">
        <v>1092</v>
      </c>
      <c r="AF4" s="219" t="s">
        <v>1096</v>
      </c>
    </row>
    <row r="5" spans="1:32" ht="84.75" customHeight="1" x14ac:dyDescent="0.25">
      <c r="A5" s="246"/>
      <c r="B5" s="221"/>
      <c r="C5" s="246"/>
      <c r="D5" s="246"/>
      <c r="E5" s="246"/>
      <c r="F5" s="246"/>
      <c r="G5" s="246"/>
      <c r="H5" s="246"/>
      <c r="I5" s="221"/>
      <c r="J5" s="249"/>
      <c r="K5" s="249"/>
      <c r="L5" s="183" t="s">
        <v>1098</v>
      </c>
      <c r="M5" s="181" t="s">
        <v>1099</v>
      </c>
      <c r="N5" s="185" t="s">
        <v>12</v>
      </c>
      <c r="O5" s="221"/>
      <c r="P5" s="221"/>
      <c r="Q5" s="221"/>
      <c r="R5" s="249"/>
      <c r="S5" s="50" t="s">
        <v>1079</v>
      </c>
      <c r="T5" s="50" t="s">
        <v>1080</v>
      </c>
      <c r="U5" s="50" t="s">
        <v>1081</v>
      </c>
      <c r="V5" s="188" t="s">
        <v>1082</v>
      </c>
      <c r="W5" s="188" t="s">
        <v>1084</v>
      </c>
      <c r="X5" s="188" t="s">
        <v>1082</v>
      </c>
      <c r="Y5" s="188" t="s">
        <v>1086</v>
      </c>
      <c r="Z5" s="188" t="s">
        <v>1087</v>
      </c>
      <c r="AA5" s="221"/>
      <c r="AB5" s="221"/>
      <c r="AC5" s="281" t="s">
        <v>1090</v>
      </c>
      <c r="AD5" s="181" t="s">
        <v>1015</v>
      </c>
      <c r="AE5" s="221"/>
      <c r="AF5" s="221"/>
    </row>
    <row r="6" spans="1:32" ht="33.75" customHeight="1" x14ac:dyDescent="0.25">
      <c r="A6" s="50" t="s">
        <v>1038</v>
      </c>
      <c r="B6" s="169" t="s">
        <v>1039</v>
      </c>
      <c r="C6" s="182"/>
      <c r="D6" s="182"/>
      <c r="E6" s="182"/>
      <c r="F6" s="182"/>
      <c r="G6" s="272"/>
      <c r="H6" s="272"/>
      <c r="I6" s="181"/>
      <c r="J6" s="183"/>
      <c r="K6" s="183"/>
      <c r="L6" s="183"/>
      <c r="M6" s="181"/>
      <c r="N6" s="183"/>
      <c r="O6" s="181"/>
      <c r="P6" s="181"/>
      <c r="Q6" s="181"/>
      <c r="R6" s="183"/>
      <c r="S6" s="190"/>
      <c r="T6" s="190"/>
      <c r="U6" s="190"/>
      <c r="V6" s="191"/>
      <c r="W6" s="191"/>
      <c r="X6" s="191"/>
      <c r="Y6" s="191"/>
      <c r="Z6" s="191"/>
      <c r="AA6" s="181"/>
      <c r="AB6" s="181"/>
      <c r="AC6" s="189"/>
      <c r="AD6" s="192"/>
      <c r="AE6" s="181"/>
      <c r="AF6" s="181"/>
    </row>
    <row r="7" spans="1:32" ht="69" customHeight="1" x14ac:dyDescent="0.25">
      <c r="A7" s="110">
        <v>1</v>
      </c>
      <c r="B7" s="168"/>
      <c r="C7" s="168" t="s">
        <v>1233</v>
      </c>
      <c r="D7" s="111" t="s">
        <v>1220</v>
      </c>
      <c r="E7" s="168" t="s">
        <v>744</v>
      </c>
      <c r="F7" s="165">
        <v>60</v>
      </c>
      <c r="G7" s="271">
        <v>190</v>
      </c>
      <c r="H7" s="271">
        <v>190</v>
      </c>
      <c r="I7" s="111" t="s">
        <v>1136</v>
      </c>
      <c r="J7" s="106" t="s">
        <v>1141</v>
      </c>
      <c r="K7" s="106" t="s">
        <v>1142</v>
      </c>
      <c r="L7" s="9" t="s">
        <v>450</v>
      </c>
      <c r="M7" s="111">
        <v>1955</v>
      </c>
      <c r="N7" s="114" t="s">
        <v>1137</v>
      </c>
      <c r="O7" s="115" t="s">
        <v>1117</v>
      </c>
      <c r="P7" s="115"/>
      <c r="Q7" s="114" t="s">
        <v>1138</v>
      </c>
      <c r="R7" s="115" t="s">
        <v>1029</v>
      </c>
      <c r="S7" s="209">
        <v>0</v>
      </c>
      <c r="T7" s="212">
        <v>10</v>
      </c>
      <c r="U7" s="212">
        <v>20</v>
      </c>
      <c r="V7" s="209">
        <v>20</v>
      </c>
      <c r="W7" s="209">
        <v>10</v>
      </c>
      <c r="X7" s="209">
        <v>20</v>
      </c>
      <c r="Y7" s="209">
        <v>2</v>
      </c>
      <c r="Z7" s="209">
        <v>0</v>
      </c>
      <c r="AA7" s="209"/>
      <c r="AB7" s="209"/>
      <c r="AC7" s="209">
        <v>3.5</v>
      </c>
      <c r="AD7" s="209">
        <v>190</v>
      </c>
      <c r="AE7" s="209"/>
      <c r="AF7" s="209"/>
    </row>
    <row r="8" spans="1:32" ht="52.5" customHeight="1" x14ac:dyDescent="0.25">
      <c r="A8" s="110">
        <v>2</v>
      </c>
      <c r="B8" s="168"/>
      <c r="C8" s="168" t="s">
        <v>1139</v>
      </c>
      <c r="D8" s="111" t="s">
        <v>1146</v>
      </c>
      <c r="E8" s="168" t="s">
        <v>744</v>
      </c>
      <c r="F8" s="213">
        <v>70</v>
      </c>
      <c r="G8" s="271">
        <v>150</v>
      </c>
      <c r="H8" s="271">
        <v>150</v>
      </c>
      <c r="I8" s="111" t="s">
        <v>1140</v>
      </c>
      <c r="J8" s="106" t="s">
        <v>1143</v>
      </c>
      <c r="K8" s="106" t="s">
        <v>1142</v>
      </c>
      <c r="L8" s="14" t="s">
        <v>1144</v>
      </c>
      <c r="M8" s="111">
        <v>1981</v>
      </c>
      <c r="N8" s="214" t="s">
        <v>1253</v>
      </c>
      <c r="O8" s="114" t="s">
        <v>1117</v>
      </c>
      <c r="P8" s="214"/>
      <c r="Q8" s="214" t="s">
        <v>1145</v>
      </c>
      <c r="R8" s="214" t="s">
        <v>1029</v>
      </c>
      <c r="S8" s="209">
        <v>0</v>
      </c>
      <c r="T8" s="209">
        <v>5</v>
      </c>
      <c r="U8" s="209">
        <v>25</v>
      </c>
      <c r="V8" s="209">
        <v>10</v>
      </c>
      <c r="W8" s="209">
        <v>25</v>
      </c>
      <c r="X8" s="209">
        <v>10</v>
      </c>
      <c r="Y8" s="209">
        <v>3</v>
      </c>
      <c r="Z8" s="209">
        <v>0</v>
      </c>
      <c r="AA8" s="209"/>
      <c r="AB8" s="209"/>
      <c r="AC8" s="209">
        <v>3.5</v>
      </c>
      <c r="AD8" s="209">
        <v>150</v>
      </c>
      <c r="AE8" s="209"/>
      <c r="AF8" s="209"/>
    </row>
    <row r="9" spans="1:32" ht="36.75" customHeight="1" x14ac:dyDescent="0.25">
      <c r="A9" s="170" t="s">
        <v>1040</v>
      </c>
      <c r="B9" s="195" t="s">
        <v>1043</v>
      </c>
      <c r="C9" s="113"/>
      <c r="D9" s="178"/>
      <c r="E9" s="178"/>
      <c r="F9" s="87"/>
      <c r="G9" s="273"/>
      <c r="H9" s="273"/>
      <c r="I9" s="50"/>
      <c r="J9" s="179"/>
      <c r="K9" s="180"/>
      <c r="L9" s="276"/>
      <c r="M9" s="50"/>
      <c r="N9" s="179"/>
      <c r="O9" s="179"/>
      <c r="P9" s="179"/>
      <c r="Q9" s="179"/>
      <c r="R9" s="179"/>
      <c r="S9" s="50"/>
      <c r="T9" s="50"/>
      <c r="U9" s="186"/>
      <c r="V9" s="196"/>
      <c r="W9" s="196"/>
      <c r="X9" s="196"/>
      <c r="Y9" s="196"/>
      <c r="Z9" s="196"/>
      <c r="AA9" s="196"/>
      <c r="AB9" s="196"/>
      <c r="AC9" s="196"/>
      <c r="AD9" s="186"/>
      <c r="AE9" s="50"/>
      <c r="AF9" s="113"/>
    </row>
    <row r="10" spans="1:32" s="89" customFormat="1" ht="98.25" customHeight="1" x14ac:dyDescent="0.25">
      <c r="A10" s="110">
        <v>1</v>
      </c>
      <c r="B10" s="184"/>
      <c r="C10" s="184" t="s">
        <v>1105</v>
      </c>
      <c r="D10" s="111" t="s">
        <v>1106</v>
      </c>
      <c r="E10" s="168" t="s">
        <v>744</v>
      </c>
      <c r="F10" s="165">
        <v>2000</v>
      </c>
      <c r="G10" s="271">
        <v>38</v>
      </c>
      <c r="H10" s="271">
        <v>45</v>
      </c>
      <c r="I10" s="277" t="s">
        <v>1108</v>
      </c>
      <c r="J10" s="106" t="s">
        <v>1248</v>
      </c>
      <c r="K10" s="106" t="s">
        <v>1243</v>
      </c>
      <c r="L10" s="14" t="s">
        <v>418</v>
      </c>
      <c r="M10" s="111">
        <v>1983</v>
      </c>
      <c r="N10" s="114" t="s">
        <v>1109</v>
      </c>
      <c r="O10" s="197" t="s">
        <v>1242</v>
      </c>
      <c r="P10" s="197" t="s">
        <v>1110</v>
      </c>
      <c r="Q10" s="197" t="s">
        <v>1111</v>
      </c>
      <c r="R10" s="197" t="s">
        <v>1112</v>
      </c>
      <c r="S10" s="88">
        <v>0</v>
      </c>
      <c r="T10" s="215">
        <v>5</v>
      </c>
      <c r="U10" s="215">
        <v>0</v>
      </c>
      <c r="V10" s="88">
        <v>0</v>
      </c>
      <c r="W10" s="88"/>
      <c r="X10" s="88"/>
      <c r="Y10" s="88">
        <v>8</v>
      </c>
      <c r="Z10" s="88">
        <v>7</v>
      </c>
      <c r="AA10" s="88"/>
      <c r="AB10" s="88"/>
      <c r="AC10" s="88"/>
      <c r="AD10" s="88"/>
      <c r="AE10" s="216">
        <v>0</v>
      </c>
      <c r="AF10" s="217"/>
    </row>
    <row r="11" spans="1:32" s="89" customFormat="1" ht="163.5" customHeight="1" x14ac:dyDescent="0.25">
      <c r="A11" s="110">
        <v>2</v>
      </c>
      <c r="B11" s="184"/>
      <c r="C11" s="184" t="s">
        <v>1113</v>
      </c>
      <c r="D11" s="111" t="s">
        <v>1114</v>
      </c>
      <c r="E11" s="168" t="s">
        <v>744</v>
      </c>
      <c r="F11" s="165">
        <v>1900</v>
      </c>
      <c r="G11" s="271">
        <v>30</v>
      </c>
      <c r="H11" s="271">
        <v>25</v>
      </c>
      <c r="I11" s="277" t="s">
        <v>1115</v>
      </c>
      <c r="J11" s="106" t="s">
        <v>1148</v>
      </c>
      <c r="K11" s="106" t="s">
        <v>1142</v>
      </c>
      <c r="L11" s="9" t="s">
        <v>443</v>
      </c>
      <c r="M11" s="111">
        <v>1979</v>
      </c>
      <c r="N11" s="115" t="s">
        <v>1116</v>
      </c>
      <c r="O11" s="115" t="s">
        <v>1117</v>
      </c>
      <c r="P11" s="115" t="s">
        <v>1118</v>
      </c>
      <c r="Q11" s="115" t="s">
        <v>1119</v>
      </c>
      <c r="R11" s="115" t="s">
        <v>1120</v>
      </c>
      <c r="S11" s="198">
        <v>0</v>
      </c>
      <c r="T11" s="199"/>
      <c r="U11" s="199">
        <v>0</v>
      </c>
      <c r="V11" s="198">
        <v>0</v>
      </c>
      <c r="W11" s="198"/>
      <c r="X11" s="198"/>
      <c r="Y11" s="198">
        <v>2</v>
      </c>
      <c r="Z11" s="198">
        <v>5</v>
      </c>
      <c r="AA11" s="198" t="s">
        <v>1107</v>
      </c>
      <c r="AB11" s="198">
        <v>500</v>
      </c>
      <c r="AC11" s="198"/>
      <c r="AD11" s="198"/>
      <c r="AE11" s="200">
        <v>0</v>
      </c>
      <c r="AF11" s="198"/>
    </row>
    <row r="12" spans="1:32" s="89" customFormat="1" ht="95.25" customHeight="1" x14ac:dyDescent="0.25">
      <c r="A12" s="110">
        <v>3</v>
      </c>
      <c r="B12" s="184"/>
      <c r="C12" s="184" t="s">
        <v>1121</v>
      </c>
      <c r="D12" s="111" t="s">
        <v>1122</v>
      </c>
      <c r="E12" s="168" t="s">
        <v>744</v>
      </c>
      <c r="F12" s="165">
        <v>2000</v>
      </c>
      <c r="G12" s="271">
        <v>9</v>
      </c>
      <c r="H12" s="271">
        <v>9</v>
      </c>
      <c r="I12" s="111" t="s">
        <v>1252</v>
      </c>
      <c r="J12" s="106" t="s">
        <v>1249</v>
      </c>
      <c r="K12" s="106" t="s">
        <v>1142</v>
      </c>
      <c r="L12" s="14" t="s">
        <v>439</v>
      </c>
      <c r="M12" s="280">
        <v>1985</v>
      </c>
      <c r="N12" s="114" t="s">
        <v>1123</v>
      </c>
      <c r="O12" s="197" t="s">
        <v>1124</v>
      </c>
      <c r="P12" s="197" t="s">
        <v>1125</v>
      </c>
      <c r="Q12" s="197" t="s">
        <v>1126</v>
      </c>
      <c r="R12" s="197" t="s">
        <v>1029</v>
      </c>
      <c r="S12" s="198"/>
      <c r="T12" s="199">
        <v>2</v>
      </c>
      <c r="U12" s="199"/>
      <c r="V12" s="198">
        <v>1</v>
      </c>
      <c r="W12" s="198"/>
      <c r="X12" s="198"/>
      <c r="Y12" s="198"/>
      <c r="Z12" s="198"/>
      <c r="AA12" s="198" t="s">
        <v>1129</v>
      </c>
      <c r="AB12" s="198">
        <v>400</v>
      </c>
      <c r="AC12" s="198"/>
      <c r="AD12" s="198"/>
      <c r="AE12" s="200">
        <v>0</v>
      </c>
      <c r="AF12" s="198">
        <v>0</v>
      </c>
    </row>
    <row r="13" spans="1:32" ht="89.25" customHeight="1" x14ac:dyDescent="0.25">
      <c r="A13" s="110">
        <v>4</v>
      </c>
      <c r="B13" s="168"/>
      <c r="C13" s="168" t="s">
        <v>1149</v>
      </c>
      <c r="D13" s="111" t="s">
        <v>1122</v>
      </c>
      <c r="E13" s="168" t="s">
        <v>744</v>
      </c>
      <c r="F13" s="165" t="s">
        <v>1133</v>
      </c>
      <c r="G13" s="271">
        <v>7</v>
      </c>
      <c r="H13" s="271">
        <v>5</v>
      </c>
      <c r="I13" s="277" t="s">
        <v>1251</v>
      </c>
      <c r="J13" s="106" t="s">
        <v>1250</v>
      </c>
      <c r="K13" s="106" t="s">
        <v>1142</v>
      </c>
      <c r="L13" s="9" t="s">
        <v>1127</v>
      </c>
      <c r="M13" s="111"/>
      <c r="N13" s="114" t="s">
        <v>1130</v>
      </c>
      <c r="O13" s="114" t="s">
        <v>1124</v>
      </c>
      <c r="P13" s="114" t="s">
        <v>1131</v>
      </c>
      <c r="Q13" s="114" t="s">
        <v>1132</v>
      </c>
      <c r="R13" s="114" t="s">
        <v>1029</v>
      </c>
      <c r="S13" s="193"/>
      <c r="T13" s="194"/>
      <c r="U13" s="194"/>
      <c r="V13" s="193"/>
      <c r="W13" s="193"/>
      <c r="X13" s="193"/>
      <c r="Y13" s="193"/>
      <c r="Z13" s="193"/>
      <c r="AA13" s="193"/>
      <c r="AB13" s="193"/>
      <c r="AC13" s="193"/>
      <c r="AD13" s="193"/>
      <c r="AE13" s="193"/>
      <c r="AF13" s="193"/>
    </row>
    <row r="14" spans="1:32" ht="117.75" customHeight="1" x14ac:dyDescent="0.25">
      <c r="A14" s="110">
        <v>5</v>
      </c>
      <c r="B14" s="168"/>
      <c r="C14" s="168" t="s">
        <v>1150</v>
      </c>
      <c r="D14" s="111" t="s">
        <v>1151</v>
      </c>
      <c r="E14" s="168" t="s">
        <v>744</v>
      </c>
      <c r="F14" s="165">
        <v>100</v>
      </c>
      <c r="G14" s="271">
        <v>24</v>
      </c>
      <c r="H14" s="271">
        <v>48</v>
      </c>
      <c r="I14" s="277" t="s">
        <v>1152</v>
      </c>
      <c r="J14" s="106" t="s">
        <v>1153</v>
      </c>
      <c r="K14" s="106" t="s">
        <v>1142</v>
      </c>
      <c r="L14" s="14" t="s">
        <v>1154</v>
      </c>
      <c r="M14" s="111">
        <v>1979</v>
      </c>
      <c r="N14" s="114" t="s">
        <v>1254</v>
      </c>
      <c r="O14" s="114" t="s">
        <v>1246</v>
      </c>
      <c r="P14" s="114" t="s">
        <v>1155</v>
      </c>
      <c r="Q14" s="114" t="s">
        <v>1156</v>
      </c>
      <c r="R14" s="114" t="s">
        <v>1031</v>
      </c>
      <c r="S14" s="193"/>
      <c r="T14" s="194">
        <v>1</v>
      </c>
      <c r="U14" s="194"/>
      <c r="V14" s="193"/>
      <c r="W14" s="193"/>
      <c r="X14" s="193"/>
      <c r="Y14" s="193">
        <v>3</v>
      </c>
      <c r="Z14" s="193">
        <v>10</v>
      </c>
      <c r="AA14" s="193"/>
      <c r="AB14" s="193"/>
      <c r="AC14" s="193"/>
      <c r="AD14" s="193"/>
      <c r="AE14" s="193"/>
      <c r="AF14" s="193"/>
    </row>
    <row r="15" spans="1:32" ht="68.25" customHeight="1" x14ac:dyDescent="0.25">
      <c r="A15" s="110">
        <v>6</v>
      </c>
      <c r="B15" s="168"/>
      <c r="C15" s="168" t="s">
        <v>1157</v>
      </c>
      <c r="D15" s="111" t="s">
        <v>1158</v>
      </c>
      <c r="E15" s="168" t="s">
        <v>744</v>
      </c>
      <c r="F15" s="165">
        <v>100</v>
      </c>
      <c r="G15" s="271">
        <v>32</v>
      </c>
      <c r="H15" s="271">
        <v>52</v>
      </c>
      <c r="I15" s="277" t="s">
        <v>1159</v>
      </c>
      <c r="J15" s="106" t="s">
        <v>1184</v>
      </c>
      <c r="K15" s="106" t="s">
        <v>1142</v>
      </c>
      <c r="L15" s="14" t="s">
        <v>1160</v>
      </c>
      <c r="M15" s="111">
        <v>1991</v>
      </c>
      <c r="N15" s="114" t="s">
        <v>1161</v>
      </c>
      <c r="O15" s="114" t="s">
        <v>1117</v>
      </c>
      <c r="P15" s="114"/>
      <c r="Q15" s="114" t="s">
        <v>1162</v>
      </c>
      <c r="R15" s="114" t="s">
        <v>1031</v>
      </c>
      <c r="S15" s="193"/>
      <c r="T15" s="194"/>
      <c r="U15" s="194"/>
      <c r="V15" s="193">
        <v>1</v>
      </c>
      <c r="W15" s="193"/>
      <c r="X15" s="193"/>
      <c r="Y15" s="193">
        <v>2</v>
      </c>
      <c r="Z15" s="193">
        <v>4</v>
      </c>
      <c r="AA15" s="193"/>
      <c r="AB15" s="193"/>
      <c r="AC15" s="193"/>
      <c r="AD15" s="193"/>
      <c r="AE15" s="193"/>
      <c r="AF15" s="193"/>
    </row>
    <row r="16" spans="1:32" ht="68.25" customHeight="1" x14ac:dyDescent="0.25">
      <c r="A16" s="110">
        <v>7</v>
      </c>
      <c r="B16" s="168"/>
      <c r="C16" s="201" t="s">
        <v>1181</v>
      </c>
      <c r="D16" s="111" t="s">
        <v>1182</v>
      </c>
      <c r="E16" s="168" t="s">
        <v>744</v>
      </c>
      <c r="F16" s="165">
        <v>400</v>
      </c>
      <c r="G16" s="271">
        <v>13</v>
      </c>
      <c r="H16" s="271"/>
      <c r="I16" s="111" t="s">
        <v>1183</v>
      </c>
      <c r="J16" s="106" t="s">
        <v>1189</v>
      </c>
      <c r="K16" s="106" t="s">
        <v>1142</v>
      </c>
      <c r="L16" s="14" t="s">
        <v>1185</v>
      </c>
      <c r="M16" s="110" t="s">
        <v>1186</v>
      </c>
      <c r="N16" s="114" t="s">
        <v>1187</v>
      </c>
      <c r="O16" s="114" t="s">
        <v>1188</v>
      </c>
      <c r="P16" s="114" t="s">
        <v>1031</v>
      </c>
      <c r="Q16" s="114" t="s">
        <v>1190</v>
      </c>
      <c r="R16" s="114" t="s">
        <v>1029</v>
      </c>
      <c r="S16" s="193"/>
      <c r="T16" s="194"/>
      <c r="U16" s="194"/>
      <c r="V16" s="193">
        <v>1</v>
      </c>
      <c r="W16" s="193"/>
      <c r="X16" s="193">
        <v>1</v>
      </c>
      <c r="Y16" s="193">
        <v>2</v>
      </c>
      <c r="Z16" s="193">
        <v>5</v>
      </c>
      <c r="AA16" s="193"/>
      <c r="AB16" s="193"/>
      <c r="AC16" s="193"/>
      <c r="AD16" s="193"/>
      <c r="AE16" s="193"/>
      <c r="AF16" s="193"/>
    </row>
    <row r="17" spans="1:32" ht="68.25" customHeight="1" x14ac:dyDescent="0.25">
      <c r="A17" s="110">
        <v>8</v>
      </c>
      <c r="B17" s="168"/>
      <c r="C17" s="201" t="s">
        <v>1191</v>
      </c>
      <c r="D17" s="111" t="s">
        <v>1192</v>
      </c>
      <c r="E17" s="168" t="s">
        <v>744</v>
      </c>
      <c r="F17" s="165">
        <v>450</v>
      </c>
      <c r="G17" s="271">
        <v>30</v>
      </c>
      <c r="H17" s="271">
        <v>52</v>
      </c>
      <c r="I17" s="111" t="s">
        <v>1193</v>
      </c>
      <c r="J17" s="106" t="s">
        <v>1194</v>
      </c>
      <c r="K17" s="106" t="s">
        <v>1142</v>
      </c>
      <c r="L17" s="14" t="s">
        <v>1195</v>
      </c>
      <c r="M17" s="110" t="s">
        <v>1196</v>
      </c>
      <c r="N17" s="114" t="s">
        <v>1197</v>
      </c>
      <c r="O17" s="114" t="s">
        <v>1124</v>
      </c>
      <c r="P17" s="114" t="s">
        <v>1198</v>
      </c>
      <c r="Q17" s="114" t="s">
        <v>1199</v>
      </c>
      <c r="R17" s="114" t="s">
        <v>1029</v>
      </c>
      <c r="S17" s="193"/>
      <c r="T17" s="194">
        <v>1</v>
      </c>
      <c r="U17" s="194"/>
      <c r="V17" s="193"/>
      <c r="W17" s="193"/>
      <c r="X17" s="193"/>
      <c r="Y17" s="193">
        <v>3</v>
      </c>
      <c r="Z17" s="193">
        <v>11</v>
      </c>
      <c r="AA17" s="193">
        <v>216</v>
      </c>
      <c r="AB17" s="193">
        <v>172</v>
      </c>
      <c r="AC17" s="193">
        <v>1.1000000000000001</v>
      </c>
      <c r="AD17" s="193">
        <v>0.6</v>
      </c>
      <c r="AE17" s="193"/>
      <c r="AF17" s="193"/>
    </row>
    <row r="18" spans="1:32" ht="98.25" customHeight="1" x14ac:dyDescent="0.25">
      <c r="A18" s="110">
        <v>9</v>
      </c>
      <c r="B18" s="168"/>
      <c r="C18" s="201" t="s">
        <v>427</v>
      </c>
      <c r="D18" s="111" t="s">
        <v>1207</v>
      </c>
      <c r="E18" s="168" t="s">
        <v>744</v>
      </c>
      <c r="F18" s="165">
        <v>1800</v>
      </c>
      <c r="G18" s="271">
        <v>13</v>
      </c>
      <c r="H18" s="271">
        <v>22</v>
      </c>
      <c r="I18" s="111" t="s">
        <v>1200</v>
      </c>
      <c r="J18" s="106" t="s">
        <v>1201</v>
      </c>
      <c r="K18" s="106" t="s">
        <v>1142</v>
      </c>
      <c r="L18" s="14" t="s">
        <v>429</v>
      </c>
      <c r="M18" s="110" t="s">
        <v>1202</v>
      </c>
      <c r="N18" s="114" t="s">
        <v>1203</v>
      </c>
      <c r="O18" s="114" t="s">
        <v>1124</v>
      </c>
      <c r="P18" s="114" t="s">
        <v>1204</v>
      </c>
      <c r="Q18" s="114" t="s">
        <v>1205</v>
      </c>
      <c r="R18" s="114" t="s">
        <v>1029</v>
      </c>
      <c r="S18" s="193"/>
      <c r="T18" s="194">
        <v>1</v>
      </c>
      <c r="U18" s="194"/>
      <c r="V18" s="193">
        <v>1</v>
      </c>
      <c r="W18" s="193"/>
      <c r="X18" s="193"/>
      <c r="Y18" s="193">
        <v>4</v>
      </c>
      <c r="Z18" s="193">
        <v>1</v>
      </c>
      <c r="AA18" s="193">
        <v>334</v>
      </c>
      <c r="AB18" s="193">
        <v>14.04</v>
      </c>
      <c r="AC18" s="193">
        <v>3.6</v>
      </c>
      <c r="AD18" s="193">
        <v>3.6</v>
      </c>
      <c r="AE18" s="193"/>
      <c r="AF18" s="193"/>
    </row>
    <row r="19" spans="1:32" ht="68.25" customHeight="1" x14ac:dyDescent="0.25">
      <c r="A19" s="110">
        <v>10</v>
      </c>
      <c r="B19" s="168"/>
      <c r="C19" s="201" t="s">
        <v>1206</v>
      </c>
      <c r="D19" s="111" t="s">
        <v>1207</v>
      </c>
      <c r="E19" s="168" t="s">
        <v>744</v>
      </c>
      <c r="F19" s="165">
        <v>200</v>
      </c>
      <c r="G19" s="271">
        <v>23</v>
      </c>
      <c r="H19" s="271">
        <v>32</v>
      </c>
      <c r="I19" s="111" t="s">
        <v>1208</v>
      </c>
      <c r="J19" s="106" t="s">
        <v>1189</v>
      </c>
      <c r="K19" s="106" t="s">
        <v>1142</v>
      </c>
      <c r="L19" s="14" t="s">
        <v>1209</v>
      </c>
      <c r="M19" s="110" t="s">
        <v>1210</v>
      </c>
      <c r="N19" s="114" t="s">
        <v>1211</v>
      </c>
      <c r="O19" s="114" t="s">
        <v>1212</v>
      </c>
      <c r="P19" s="114" t="s">
        <v>1213</v>
      </c>
      <c r="Q19" s="114" t="s">
        <v>1190</v>
      </c>
      <c r="R19" s="114" t="s">
        <v>1029</v>
      </c>
      <c r="S19" s="193"/>
      <c r="T19" s="194">
        <v>1</v>
      </c>
      <c r="U19" s="194"/>
      <c r="V19" s="193"/>
      <c r="W19" s="193"/>
      <c r="X19" s="193"/>
      <c r="Y19" s="193">
        <v>3</v>
      </c>
      <c r="Z19" s="193">
        <v>7</v>
      </c>
      <c r="AA19" s="193"/>
      <c r="AB19" s="193"/>
      <c r="AC19" s="193"/>
      <c r="AD19" s="193"/>
      <c r="AE19" s="193"/>
      <c r="AF19" s="193"/>
    </row>
    <row r="20" spans="1:32" ht="68.25" customHeight="1" x14ac:dyDescent="0.25">
      <c r="A20" s="110">
        <v>11</v>
      </c>
      <c r="B20" s="168"/>
      <c r="C20" s="201" t="s">
        <v>1214</v>
      </c>
      <c r="D20" s="111" t="s">
        <v>1215</v>
      </c>
      <c r="E20" s="168" t="s">
        <v>744</v>
      </c>
      <c r="F20" s="165">
        <v>5000</v>
      </c>
      <c r="G20" s="271">
        <v>7</v>
      </c>
      <c r="H20" s="271">
        <v>24</v>
      </c>
      <c r="I20" s="111" t="s">
        <v>1208</v>
      </c>
      <c r="J20" s="106" t="s">
        <v>1216</v>
      </c>
      <c r="K20" s="106" t="s">
        <v>1142</v>
      </c>
      <c r="L20" s="14" t="s">
        <v>1217</v>
      </c>
      <c r="M20" s="110" t="s">
        <v>1210</v>
      </c>
      <c r="N20" s="114" t="s">
        <v>1218</v>
      </c>
      <c r="O20" s="114" t="s">
        <v>1117</v>
      </c>
      <c r="P20" s="114" t="s">
        <v>1219</v>
      </c>
      <c r="Q20" s="114" t="s">
        <v>1190</v>
      </c>
      <c r="R20" s="114" t="s">
        <v>1029</v>
      </c>
      <c r="S20" s="193"/>
      <c r="T20" s="194">
        <v>2</v>
      </c>
      <c r="U20" s="194"/>
      <c r="V20" s="193"/>
      <c r="W20" s="193"/>
      <c r="X20" s="193"/>
      <c r="Y20" s="193">
        <v>3</v>
      </c>
      <c r="Z20" s="193"/>
      <c r="AA20" s="193">
        <v>230</v>
      </c>
      <c r="AB20" s="193">
        <v>230</v>
      </c>
      <c r="AC20" s="193">
        <v>2</v>
      </c>
      <c r="AD20" s="193">
        <v>2</v>
      </c>
      <c r="AE20" s="193"/>
      <c r="AF20" s="193"/>
    </row>
    <row r="21" spans="1:32" ht="68.25" customHeight="1" x14ac:dyDescent="0.25">
      <c r="A21" s="110">
        <v>12</v>
      </c>
      <c r="B21" s="168"/>
      <c r="C21" s="201" t="s">
        <v>1221</v>
      </c>
      <c r="D21" s="111" t="s">
        <v>1222</v>
      </c>
      <c r="E21" s="168" t="s">
        <v>744</v>
      </c>
      <c r="F21" s="165"/>
      <c r="G21" s="271">
        <v>10</v>
      </c>
      <c r="H21" s="271">
        <v>10</v>
      </c>
      <c r="I21" s="111" t="s">
        <v>1223</v>
      </c>
      <c r="J21" s="106" t="s">
        <v>1245</v>
      </c>
      <c r="K21" s="106" t="s">
        <v>1142</v>
      </c>
      <c r="L21" s="14" t="s">
        <v>729</v>
      </c>
      <c r="M21" s="110">
        <v>1981</v>
      </c>
      <c r="N21" s="114" t="s">
        <v>1244</v>
      </c>
      <c r="O21" s="114" t="s">
        <v>1147</v>
      </c>
      <c r="P21" s="114"/>
      <c r="Q21" s="114" t="s">
        <v>1205</v>
      </c>
      <c r="R21" s="114" t="s">
        <v>1031</v>
      </c>
      <c r="S21" s="193"/>
      <c r="T21" s="194"/>
      <c r="U21" s="194"/>
      <c r="V21" s="193">
        <v>1</v>
      </c>
      <c r="W21" s="193"/>
      <c r="X21" s="193"/>
      <c r="Y21" s="193"/>
      <c r="Z21" s="193"/>
      <c r="AA21" s="193"/>
      <c r="AB21" s="193"/>
      <c r="AC21" s="193"/>
      <c r="AD21" s="193"/>
      <c r="AE21" s="193"/>
      <c r="AF21" s="193"/>
    </row>
    <row r="22" spans="1:32" ht="82.5" customHeight="1" x14ac:dyDescent="0.25">
      <c r="A22" s="110">
        <v>13</v>
      </c>
      <c r="B22" s="168"/>
      <c r="C22" s="201" t="s">
        <v>444</v>
      </c>
      <c r="D22" s="111" t="s">
        <v>1220</v>
      </c>
      <c r="E22" s="168" t="s">
        <v>744</v>
      </c>
      <c r="F22" s="165">
        <v>400</v>
      </c>
      <c r="G22" s="271">
        <v>7</v>
      </c>
      <c r="H22" s="271">
        <v>7</v>
      </c>
      <c r="I22" s="111" t="s">
        <v>1234</v>
      </c>
      <c r="J22" s="106" t="s">
        <v>1235</v>
      </c>
      <c r="K22" s="106" t="s">
        <v>1142</v>
      </c>
      <c r="L22" s="14" t="s">
        <v>1224</v>
      </c>
      <c r="M22" s="110" t="s">
        <v>1225</v>
      </c>
      <c r="N22" s="114" t="s">
        <v>1236</v>
      </c>
      <c r="O22" s="114"/>
      <c r="P22" s="114" t="s">
        <v>1237</v>
      </c>
      <c r="Q22" s="114"/>
      <c r="R22" s="114"/>
      <c r="S22" s="193"/>
      <c r="T22" s="194"/>
      <c r="U22" s="194"/>
      <c r="V22" s="193"/>
      <c r="W22" s="193"/>
      <c r="X22" s="193"/>
      <c r="Y22" s="193"/>
      <c r="Z22" s="193"/>
      <c r="AA22" s="193"/>
      <c r="AB22" s="193"/>
      <c r="AC22" s="193"/>
      <c r="AD22" s="193"/>
      <c r="AE22" s="193"/>
      <c r="AF22" s="193"/>
    </row>
    <row r="23" spans="1:32" ht="28.5" x14ac:dyDescent="0.25">
      <c r="A23" s="1" t="s">
        <v>1041</v>
      </c>
      <c r="B23" s="169" t="s">
        <v>1044</v>
      </c>
      <c r="D23" s="113"/>
      <c r="E23" s="202"/>
      <c r="F23" s="203"/>
      <c r="G23" s="274"/>
      <c r="H23" s="274"/>
      <c r="I23" s="269"/>
      <c r="J23" s="204"/>
      <c r="K23" s="204"/>
      <c r="L23" s="7"/>
      <c r="M23" s="113"/>
      <c r="N23" s="205"/>
      <c r="O23" s="205"/>
      <c r="P23" s="205"/>
      <c r="Q23" s="205"/>
      <c r="R23" s="205"/>
      <c r="S23" s="193"/>
      <c r="T23" s="193"/>
      <c r="U23" s="193"/>
      <c r="V23" s="193"/>
      <c r="W23" s="193"/>
      <c r="X23" s="193"/>
      <c r="Y23" s="193"/>
      <c r="Z23" s="193"/>
      <c r="AA23" s="193"/>
      <c r="AB23" s="193"/>
      <c r="AC23" s="193"/>
      <c r="AD23" s="193"/>
      <c r="AE23" s="193"/>
      <c r="AF23" s="193"/>
    </row>
    <row r="24" spans="1:32" ht="51" customHeight="1" x14ac:dyDescent="0.25">
      <c r="A24" s="27">
        <v>1</v>
      </c>
      <c r="B24" s="168"/>
      <c r="C24" s="168" t="s">
        <v>1231</v>
      </c>
      <c r="D24" s="111" t="s">
        <v>1122</v>
      </c>
      <c r="E24" s="202" t="s">
        <v>744</v>
      </c>
      <c r="F24" s="165">
        <v>2000</v>
      </c>
      <c r="G24" s="271">
        <v>22</v>
      </c>
      <c r="H24" s="271">
        <v>15</v>
      </c>
      <c r="I24" s="277" t="s">
        <v>1128</v>
      </c>
      <c r="J24" s="106" t="s">
        <v>1148</v>
      </c>
      <c r="K24" s="204"/>
      <c r="L24" s="14" t="s">
        <v>434</v>
      </c>
      <c r="M24" s="113"/>
      <c r="N24" s="205" t="s">
        <v>1167</v>
      </c>
      <c r="O24" s="205"/>
      <c r="P24" s="205"/>
      <c r="Q24" s="205"/>
      <c r="R24" s="205"/>
      <c r="S24" s="193"/>
      <c r="T24" s="193"/>
      <c r="U24" s="193"/>
      <c r="V24" s="193"/>
      <c r="W24" s="193"/>
      <c r="X24" s="193"/>
      <c r="Y24" s="193"/>
      <c r="Z24" s="193"/>
      <c r="AA24" s="193"/>
      <c r="AB24" s="193"/>
      <c r="AC24" s="193"/>
      <c r="AD24" s="193"/>
      <c r="AE24" s="193"/>
      <c r="AF24" s="193"/>
    </row>
    <row r="25" spans="1:32" ht="49.5" customHeight="1" x14ac:dyDescent="0.25">
      <c r="A25" s="27">
        <v>2</v>
      </c>
      <c r="B25" s="193"/>
      <c r="C25" s="206" t="s">
        <v>1232</v>
      </c>
      <c r="D25" s="113" t="s">
        <v>1163</v>
      </c>
      <c r="E25" s="202" t="s">
        <v>744</v>
      </c>
      <c r="F25" s="203">
        <v>100</v>
      </c>
      <c r="G25" s="274">
        <v>29</v>
      </c>
      <c r="H25" s="274">
        <v>20</v>
      </c>
      <c r="I25" s="113" t="s">
        <v>1164</v>
      </c>
      <c r="J25" s="204">
        <v>2020</v>
      </c>
      <c r="K25" s="204"/>
      <c r="L25" s="7" t="s">
        <v>1165</v>
      </c>
      <c r="M25" s="113">
        <v>1976</v>
      </c>
      <c r="N25" s="205" t="s">
        <v>1166</v>
      </c>
      <c r="O25" s="205"/>
      <c r="P25" s="205">
        <v>17</v>
      </c>
      <c r="Q25" s="205">
        <v>35</v>
      </c>
      <c r="R25" s="205">
        <v>5</v>
      </c>
      <c r="S25" s="193"/>
      <c r="T25" s="193">
        <v>1</v>
      </c>
      <c r="U25" s="193"/>
      <c r="V25" s="193"/>
      <c r="W25" s="193">
        <v>15</v>
      </c>
      <c r="X25" s="193"/>
      <c r="Y25" s="193">
        <v>4</v>
      </c>
      <c r="Z25" s="193">
        <v>24</v>
      </c>
      <c r="AA25" s="193"/>
      <c r="AB25" s="193"/>
      <c r="AC25" s="193"/>
      <c r="AD25" s="193"/>
      <c r="AE25" s="193"/>
      <c r="AF25" s="193"/>
    </row>
    <row r="26" spans="1:32" ht="45" x14ac:dyDescent="0.25">
      <c r="A26" s="27">
        <v>3</v>
      </c>
      <c r="B26" s="207"/>
      <c r="C26" s="206" t="s">
        <v>1168</v>
      </c>
      <c r="D26" s="113" t="s">
        <v>1169</v>
      </c>
      <c r="E26" s="202" t="s">
        <v>744</v>
      </c>
      <c r="F26" s="203">
        <v>1100</v>
      </c>
      <c r="G26" s="274">
        <v>7</v>
      </c>
      <c r="H26" s="274"/>
      <c r="I26" s="113" t="s">
        <v>1170</v>
      </c>
      <c r="J26" s="204">
        <v>2015</v>
      </c>
      <c r="K26" s="204"/>
      <c r="L26" s="7" t="s">
        <v>421</v>
      </c>
      <c r="M26" s="113">
        <v>1978</v>
      </c>
      <c r="N26" s="205" t="s">
        <v>1171</v>
      </c>
      <c r="O26" s="205"/>
      <c r="P26" s="205">
        <v>2</v>
      </c>
      <c r="Q26" s="205">
        <v>55</v>
      </c>
      <c r="R26" s="205">
        <v>7</v>
      </c>
      <c r="S26" s="193"/>
      <c r="T26" s="193"/>
      <c r="U26" s="193"/>
      <c r="V26" s="193">
        <v>1</v>
      </c>
      <c r="W26" s="193"/>
      <c r="X26" s="193"/>
      <c r="Y26" s="193">
        <v>2</v>
      </c>
      <c r="Z26" s="193"/>
      <c r="AA26" s="193"/>
      <c r="AB26" s="193"/>
      <c r="AC26" s="193"/>
      <c r="AD26" s="193"/>
      <c r="AE26" s="193"/>
      <c r="AF26" s="193"/>
    </row>
    <row r="27" spans="1:32" s="270" customFormat="1" ht="37.5" customHeight="1" x14ac:dyDescent="0.25">
      <c r="A27" s="208">
        <v>4</v>
      </c>
      <c r="C27" s="206" t="s">
        <v>1172</v>
      </c>
      <c r="D27" s="113" t="s">
        <v>1173</v>
      </c>
      <c r="E27" s="202" t="s">
        <v>744</v>
      </c>
      <c r="F27" s="203">
        <v>300</v>
      </c>
      <c r="G27" s="274">
        <v>7</v>
      </c>
      <c r="H27" s="274"/>
      <c r="I27" s="113" t="s">
        <v>1174</v>
      </c>
      <c r="J27" s="204">
        <v>2020</v>
      </c>
      <c r="K27" s="204"/>
      <c r="L27" s="7" t="s">
        <v>1175</v>
      </c>
      <c r="M27" s="113">
        <v>1982</v>
      </c>
      <c r="N27" s="205" t="s">
        <v>1176</v>
      </c>
      <c r="O27" s="205"/>
      <c r="P27" s="205">
        <v>1</v>
      </c>
      <c r="Q27" s="205">
        <v>50</v>
      </c>
      <c r="R27" s="205">
        <v>7</v>
      </c>
      <c r="S27" s="209"/>
      <c r="T27" s="209">
        <v>1</v>
      </c>
      <c r="U27" s="209"/>
      <c r="V27" s="209"/>
      <c r="W27" s="209">
        <v>1</v>
      </c>
      <c r="X27" s="209"/>
      <c r="Y27" s="209"/>
      <c r="Z27" s="209"/>
      <c r="AA27" s="209"/>
      <c r="AB27" s="209"/>
      <c r="AC27" s="209"/>
      <c r="AD27" s="209"/>
      <c r="AE27" s="209"/>
      <c r="AF27" s="209"/>
    </row>
    <row r="28" spans="1:32" ht="45" x14ac:dyDescent="0.25">
      <c r="A28" s="110">
        <v>5</v>
      </c>
      <c r="B28" s="209"/>
      <c r="C28" s="184" t="s">
        <v>1177</v>
      </c>
      <c r="D28" s="113" t="s">
        <v>1169</v>
      </c>
      <c r="E28" s="202" t="s">
        <v>744</v>
      </c>
      <c r="F28" s="203">
        <v>2000</v>
      </c>
      <c r="G28" s="274">
        <v>7</v>
      </c>
      <c r="H28" s="274"/>
      <c r="I28" s="269" t="s">
        <v>1178</v>
      </c>
      <c r="J28" s="204">
        <v>2020</v>
      </c>
      <c r="K28" s="204"/>
      <c r="L28" s="7" t="s">
        <v>1179</v>
      </c>
      <c r="M28" s="113">
        <v>1982</v>
      </c>
      <c r="N28" s="205" t="s">
        <v>1180</v>
      </c>
      <c r="O28" s="205"/>
      <c r="P28" s="205">
        <v>2</v>
      </c>
      <c r="Q28" s="205">
        <v>55</v>
      </c>
      <c r="R28" s="205">
        <v>7</v>
      </c>
      <c r="S28" s="193"/>
      <c r="T28" s="193">
        <v>1</v>
      </c>
      <c r="U28" s="193"/>
      <c r="V28" s="193"/>
      <c r="W28" s="193">
        <v>2</v>
      </c>
      <c r="X28" s="193"/>
      <c r="Y28" s="193"/>
      <c r="Z28" s="193"/>
      <c r="AA28" s="193"/>
      <c r="AB28" s="193"/>
      <c r="AC28" s="193"/>
      <c r="AD28" s="193"/>
      <c r="AE28" s="193"/>
      <c r="AF28" s="193"/>
    </row>
    <row r="29" spans="1:32" ht="48.75" customHeight="1" x14ac:dyDescent="0.25">
      <c r="A29" s="110">
        <v>6</v>
      </c>
      <c r="B29" s="209"/>
      <c r="C29" s="184" t="s">
        <v>416</v>
      </c>
      <c r="D29" s="113" t="s">
        <v>1226</v>
      </c>
      <c r="E29" s="202" t="s">
        <v>744</v>
      </c>
      <c r="F29" s="203">
        <v>1000</v>
      </c>
      <c r="G29" s="274">
        <v>10</v>
      </c>
      <c r="H29" s="274">
        <v>10</v>
      </c>
      <c r="I29" s="113" t="s">
        <v>1238</v>
      </c>
      <c r="J29" s="204" t="s">
        <v>1235</v>
      </c>
      <c r="K29" s="204"/>
      <c r="L29" s="7" t="s">
        <v>418</v>
      </c>
      <c r="M29" s="204" t="s">
        <v>1239</v>
      </c>
      <c r="N29" s="205" t="s">
        <v>1109</v>
      </c>
      <c r="O29" s="205"/>
      <c r="P29" s="205"/>
      <c r="Q29" s="205"/>
      <c r="R29" s="205"/>
      <c r="S29" s="193"/>
      <c r="T29" s="193"/>
      <c r="U29" s="193"/>
      <c r="V29" s="193"/>
      <c r="W29" s="193"/>
      <c r="X29" s="193"/>
      <c r="Y29" s="193"/>
      <c r="Z29" s="193"/>
      <c r="AA29" s="193"/>
      <c r="AB29" s="193"/>
      <c r="AC29" s="193"/>
      <c r="AD29" s="193"/>
      <c r="AE29" s="193"/>
      <c r="AF29" s="193"/>
    </row>
    <row r="30" spans="1:32" ht="51.75" customHeight="1" x14ac:dyDescent="0.25">
      <c r="A30" s="110">
        <v>7</v>
      </c>
      <c r="B30" s="209"/>
      <c r="C30" s="210" t="s">
        <v>1227</v>
      </c>
      <c r="D30" s="113" t="s">
        <v>1228</v>
      </c>
      <c r="E30" s="202" t="s">
        <v>744</v>
      </c>
      <c r="F30" s="203">
        <v>800</v>
      </c>
      <c r="G30" s="274">
        <v>27</v>
      </c>
      <c r="H30" s="274">
        <v>27</v>
      </c>
      <c r="I30" s="113" t="s">
        <v>1170</v>
      </c>
      <c r="J30" s="204" t="s">
        <v>1240</v>
      </c>
      <c r="K30" s="204"/>
      <c r="L30" s="7" t="s">
        <v>1229</v>
      </c>
      <c r="M30" s="113">
        <v>1965</v>
      </c>
      <c r="N30" s="205" t="s">
        <v>1241</v>
      </c>
      <c r="O30" s="205"/>
      <c r="P30" s="205"/>
      <c r="Q30" s="205"/>
      <c r="R30" s="205"/>
      <c r="S30" s="193"/>
      <c r="T30" s="193"/>
      <c r="U30" s="193"/>
      <c r="V30" s="193"/>
      <c r="W30" s="193"/>
      <c r="X30" s="193"/>
      <c r="Y30" s="193"/>
      <c r="Z30" s="193"/>
      <c r="AA30" s="193"/>
      <c r="AB30" s="193"/>
      <c r="AC30" s="193"/>
      <c r="AD30" s="193"/>
      <c r="AE30" s="193"/>
      <c r="AF30" s="193"/>
    </row>
    <row r="31" spans="1:32" ht="34.5" customHeight="1" x14ac:dyDescent="0.25">
      <c r="A31" s="1" t="s">
        <v>1042</v>
      </c>
      <c r="B31" s="169" t="s">
        <v>1104</v>
      </c>
      <c r="C31" s="193"/>
      <c r="D31" s="113"/>
      <c r="E31" s="202"/>
      <c r="F31" s="203"/>
      <c r="G31" s="274"/>
      <c r="H31" s="274"/>
      <c r="I31" s="269"/>
      <c r="J31" s="204"/>
      <c r="K31" s="204"/>
      <c r="L31" s="7"/>
      <c r="M31" s="113"/>
      <c r="N31" s="205"/>
      <c r="O31" s="205"/>
      <c r="P31" s="205"/>
      <c r="Q31" s="205"/>
      <c r="R31" s="205"/>
      <c r="S31" s="193"/>
      <c r="T31" s="193"/>
      <c r="U31" s="193"/>
      <c r="V31" s="193"/>
      <c r="W31" s="193"/>
      <c r="X31" s="193"/>
      <c r="Y31" s="193"/>
      <c r="Z31" s="193"/>
      <c r="AA31" s="193"/>
      <c r="AB31" s="193"/>
      <c r="AC31" s="193"/>
      <c r="AD31" s="193"/>
      <c r="AE31" s="193"/>
      <c r="AF31" s="193"/>
    </row>
    <row r="32" spans="1:32" ht="21.95" customHeight="1" x14ac:dyDescent="0.25">
      <c r="A32" s="267" t="s">
        <v>1020</v>
      </c>
      <c r="B32" s="268"/>
      <c r="C32" s="87" t="s">
        <v>1230</v>
      </c>
      <c r="D32" s="111"/>
      <c r="E32" s="3"/>
      <c r="F32" s="166">
        <f>SUM(F7:F31)</f>
        <v>21780</v>
      </c>
      <c r="G32" s="166">
        <f>SUM(G7:G31)</f>
        <v>692</v>
      </c>
      <c r="H32" s="166">
        <f>SUM(H7:H31)</f>
        <v>743</v>
      </c>
      <c r="I32" s="278"/>
      <c r="J32" s="166"/>
      <c r="K32" s="166"/>
      <c r="L32" s="164"/>
      <c r="M32" s="278"/>
      <c r="N32" s="166"/>
      <c r="O32" s="278"/>
      <c r="P32" s="166"/>
      <c r="Q32" s="166"/>
      <c r="R32" s="166"/>
      <c r="S32" s="193"/>
      <c r="T32" s="193"/>
      <c r="U32" s="193"/>
      <c r="V32" s="193"/>
      <c r="W32" s="193"/>
      <c r="X32" s="193"/>
      <c r="Y32" s="193"/>
      <c r="Z32" s="193"/>
      <c r="AA32" s="193"/>
      <c r="AB32" s="193"/>
      <c r="AC32" s="193"/>
      <c r="AD32" s="193"/>
      <c r="AE32" s="193"/>
      <c r="AF32" s="193"/>
    </row>
    <row r="34" spans="3:32" ht="18.75" x14ac:dyDescent="0.3">
      <c r="C34" s="211"/>
      <c r="AA34" s="250" t="s">
        <v>1102</v>
      </c>
      <c r="AB34" s="250"/>
      <c r="AC34" s="250"/>
      <c r="AD34" s="250"/>
      <c r="AE34" s="250"/>
      <c r="AF34" s="250"/>
    </row>
    <row r="35" spans="3:32" ht="18.75" x14ac:dyDescent="0.3">
      <c r="AA35" s="251" t="s">
        <v>1097</v>
      </c>
      <c r="AB35" s="251"/>
      <c r="AC35" s="251"/>
      <c r="AD35" s="251"/>
      <c r="AE35" s="251"/>
      <c r="AF35" s="251"/>
    </row>
  </sheetData>
  <mergeCells count="30">
    <mergeCell ref="A1:D1"/>
    <mergeCell ref="A2:D2"/>
    <mergeCell ref="A32:B32"/>
    <mergeCell ref="AA34:AF34"/>
    <mergeCell ref="AA35:AF35"/>
    <mergeCell ref="AE4:AE5"/>
    <mergeCell ref="S4:V4"/>
    <mergeCell ref="W4:X4"/>
    <mergeCell ref="Y4:Z4"/>
    <mergeCell ref="AF4:AF5"/>
    <mergeCell ref="AC4:AD4"/>
    <mergeCell ref="AA4:AA5"/>
    <mergeCell ref="J4:J5"/>
    <mergeCell ref="K4:K5"/>
    <mergeCell ref="L4:N4"/>
    <mergeCell ref="B4:B5"/>
    <mergeCell ref="A4:A5"/>
    <mergeCell ref="AB4:AB5"/>
    <mergeCell ref="C4:C5"/>
    <mergeCell ref="D4:D5"/>
    <mergeCell ref="F4:F5"/>
    <mergeCell ref="G4:G5"/>
    <mergeCell ref="H4:H5"/>
    <mergeCell ref="I4:I5"/>
    <mergeCell ref="E4:E5"/>
    <mergeCell ref="A3:AF3"/>
    <mergeCell ref="R4:R5"/>
    <mergeCell ref="P4:P5"/>
    <mergeCell ref="Q4:Q5"/>
    <mergeCell ref="O4:O5"/>
  </mergeCells>
  <pageMargins left="0.5" right="0.25" top="0.5" bottom="0.25" header="0.75" footer="0.75"/>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7"/>
  <sheetViews>
    <sheetView zoomScale="110" zoomScaleNormal="110" workbookViewId="0">
      <pane xSplit="8" ySplit="8" topLeftCell="I194" activePane="bottomRight" state="frozen"/>
      <selection pane="topRight" activeCell="I1" sqref="I1"/>
      <selection pane="bottomLeft" activeCell="A9" sqref="A9"/>
      <selection pane="bottomRight" activeCell="L199" sqref="L199"/>
    </sheetView>
  </sheetViews>
  <sheetFormatPr defaultRowHeight="15" x14ac:dyDescent="0.25"/>
  <cols>
    <col min="1" max="1" width="9.28515625" style="43" hidden="1" customWidth="1"/>
    <col min="2" max="2" width="5.85546875" style="43" hidden="1" customWidth="1"/>
    <col min="3" max="4" width="6.28515625" style="43" hidden="1" customWidth="1"/>
    <col min="5" max="5" width="7.42578125" style="43" hidden="1" customWidth="1"/>
    <col min="6" max="6" width="8" style="43" hidden="1" customWidth="1"/>
    <col min="7" max="7" width="9.5703125" style="43" hidden="1" customWidth="1"/>
    <col min="8" max="8" width="11.28515625" style="43" hidden="1" customWidth="1"/>
    <col min="9" max="9" width="5" style="89" customWidth="1"/>
    <col min="10" max="10" width="15.85546875" style="35" customWidth="1"/>
    <col min="11" max="11" width="28.5703125" style="95" customWidth="1"/>
    <col min="12" max="12" width="15.7109375" style="95" customWidth="1"/>
    <col min="13" max="13" width="19.7109375" style="95" bestFit="1" customWidth="1"/>
    <col min="14" max="14" width="12.42578125" style="95" customWidth="1"/>
    <col min="15" max="15" width="7" style="95" customWidth="1"/>
    <col min="16" max="16" width="6.5703125" style="95" customWidth="1"/>
    <col min="17" max="17" width="28.5703125" style="35" customWidth="1"/>
    <col min="18" max="18" width="15" style="85" customWidth="1"/>
    <col min="19" max="19" width="21.5703125" style="35" customWidth="1"/>
    <col min="20" max="20" width="15.85546875" style="35" customWidth="1"/>
    <col min="21" max="22" width="11.42578125" style="49" customWidth="1"/>
    <col min="23" max="23" width="48.5703125" style="49" customWidth="1"/>
    <col min="24" max="24" width="11.85546875" style="49" customWidth="1"/>
    <col min="25" max="25" width="9.140625" style="49" customWidth="1"/>
    <col min="26" max="210" width="9.140625" style="34"/>
    <col min="211" max="16384" width="9.140625" style="35"/>
  </cols>
  <sheetData>
    <row r="1" spans="1:256" s="40" customFormat="1" ht="25.5" x14ac:dyDescent="0.25">
      <c r="A1" s="139" t="s">
        <v>998</v>
      </c>
      <c r="B1" s="140">
        <f>SUM(A6:D6)</f>
        <v>41</v>
      </c>
      <c r="C1" s="141" t="s">
        <v>999</v>
      </c>
      <c r="D1" s="142"/>
      <c r="E1" s="143">
        <f>E6</f>
        <v>149</v>
      </c>
      <c r="F1" s="39"/>
      <c r="G1" s="39"/>
      <c r="H1" s="39"/>
      <c r="I1" s="126"/>
      <c r="J1" s="252" t="s">
        <v>995</v>
      </c>
      <c r="K1" s="252"/>
      <c r="L1" s="252"/>
      <c r="M1" s="252"/>
      <c r="N1" s="252"/>
      <c r="O1" s="252"/>
      <c r="P1" s="252"/>
      <c r="Q1" s="252"/>
      <c r="R1" s="83"/>
      <c r="S1" s="39"/>
      <c r="T1" s="39"/>
      <c r="U1" s="121"/>
      <c r="V1" s="105"/>
      <c r="W1" s="105"/>
      <c r="X1" s="105"/>
      <c r="Y1" s="105"/>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row>
    <row r="2" spans="1:256" s="40" customFormat="1" x14ac:dyDescent="0.25">
      <c r="A2" s="222" t="s">
        <v>881</v>
      </c>
      <c r="B2" s="223"/>
      <c r="C2" s="223"/>
      <c r="D2" s="224"/>
      <c r="E2" s="67">
        <f>SUBTOTAL(9,A6:E6)</f>
        <v>190</v>
      </c>
      <c r="F2" s="226" t="s">
        <v>879</v>
      </c>
      <c r="G2" s="229" t="s">
        <v>880</v>
      </c>
      <c r="H2" s="232" t="s">
        <v>883</v>
      </c>
      <c r="I2" s="246" t="s">
        <v>1</v>
      </c>
      <c r="J2" s="220" t="s">
        <v>2</v>
      </c>
      <c r="K2" s="242" t="s">
        <v>3</v>
      </c>
      <c r="L2" s="242" t="s">
        <v>4</v>
      </c>
      <c r="M2" s="242" t="s">
        <v>5</v>
      </c>
      <c r="N2" s="246" t="s">
        <v>6</v>
      </c>
      <c r="O2" s="242" t="s">
        <v>7</v>
      </c>
      <c r="P2" s="242" t="s">
        <v>8</v>
      </c>
      <c r="Q2" s="221" t="s">
        <v>9</v>
      </c>
      <c r="R2" s="234" t="s">
        <v>10</v>
      </c>
      <c r="S2" s="218" t="s">
        <v>11</v>
      </c>
      <c r="T2" s="218" t="s">
        <v>12</v>
      </c>
      <c r="U2" s="238" t="s">
        <v>732</v>
      </c>
      <c r="V2" s="239"/>
      <c r="W2" s="240"/>
      <c r="X2" s="221" t="s">
        <v>733</v>
      </c>
      <c r="Y2" s="221" t="s">
        <v>734</v>
      </c>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c r="IR2" s="120"/>
      <c r="IS2" s="120"/>
      <c r="IT2" s="120"/>
      <c r="IU2" s="120"/>
      <c r="IV2" s="120"/>
    </row>
    <row r="3" spans="1:256" s="40" customFormat="1" x14ac:dyDescent="0.25">
      <c r="A3" s="222" t="s">
        <v>882</v>
      </c>
      <c r="B3" s="223"/>
      <c r="C3" s="223"/>
      <c r="D3" s="224"/>
      <c r="E3" s="68">
        <f>A7+B7+C7+D7+E7</f>
        <v>190</v>
      </c>
      <c r="F3" s="227"/>
      <c r="G3" s="230"/>
      <c r="H3" s="233"/>
      <c r="I3" s="225"/>
      <c r="J3" s="220"/>
      <c r="K3" s="242"/>
      <c r="L3" s="242"/>
      <c r="M3" s="242"/>
      <c r="N3" s="225"/>
      <c r="O3" s="242"/>
      <c r="P3" s="242"/>
      <c r="Q3" s="218"/>
      <c r="R3" s="234"/>
      <c r="S3" s="218"/>
      <c r="T3" s="218"/>
      <c r="U3" s="238"/>
      <c r="V3" s="239"/>
      <c r="W3" s="240"/>
      <c r="X3" s="218"/>
      <c r="Y3" s="218"/>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row>
    <row r="4" spans="1:256" s="40" customFormat="1" ht="28.5" x14ac:dyDescent="0.25">
      <c r="A4" s="69" t="s">
        <v>670</v>
      </c>
      <c r="B4" s="69" t="s">
        <v>671</v>
      </c>
      <c r="C4" s="69" t="s">
        <v>13</v>
      </c>
      <c r="D4" s="69" t="s">
        <v>14</v>
      </c>
      <c r="E4" s="69" t="s">
        <v>15</v>
      </c>
      <c r="F4" s="227"/>
      <c r="G4" s="230"/>
      <c r="H4" s="233"/>
      <c r="I4" s="225"/>
      <c r="J4" s="220"/>
      <c r="K4" s="242"/>
      <c r="L4" s="242"/>
      <c r="M4" s="242"/>
      <c r="N4" s="225"/>
      <c r="O4" s="246"/>
      <c r="P4" s="246"/>
      <c r="Q4" s="218"/>
      <c r="R4" s="234"/>
      <c r="S4" s="218"/>
      <c r="T4" s="218"/>
      <c r="U4" s="218" t="s">
        <v>735</v>
      </c>
      <c r="V4" s="218" t="s">
        <v>736</v>
      </c>
      <c r="W4" s="218" t="s">
        <v>737</v>
      </c>
      <c r="X4" s="218"/>
      <c r="Y4" s="218"/>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row>
    <row r="5" spans="1:256" s="40" customFormat="1" x14ac:dyDescent="0.25">
      <c r="A5" s="70">
        <f>A6/$E$2</f>
        <v>4.2105263157894736E-2</v>
      </c>
      <c r="B5" s="70">
        <f>B6/$E$2</f>
        <v>3.6842105263157891E-2</v>
      </c>
      <c r="C5" s="70">
        <f>C6/$E$2</f>
        <v>4.2105263157894736E-2</v>
      </c>
      <c r="D5" s="70">
        <f>D6/$E$2</f>
        <v>9.4736842105263161E-2</v>
      </c>
      <c r="E5" s="70">
        <f>E6/$E$2</f>
        <v>0.78421052631578947</v>
      </c>
      <c r="F5" s="227"/>
      <c r="G5" s="230"/>
      <c r="H5" s="233"/>
      <c r="I5" s="225"/>
      <c r="J5" s="218" t="s">
        <v>672</v>
      </c>
      <c r="K5" s="225"/>
      <c r="L5" s="218"/>
      <c r="M5" s="218"/>
      <c r="N5" s="68">
        <f>SUM(N10:N203)</f>
        <v>279223800</v>
      </c>
      <c r="O5" s="68">
        <f>SUM(O10:O203)</f>
        <v>8940</v>
      </c>
      <c r="P5" s="68">
        <f>SUM(P10:P203)</f>
        <v>15563</v>
      </c>
      <c r="Q5" s="218"/>
      <c r="R5" s="234"/>
      <c r="S5" s="218"/>
      <c r="T5" s="218"/>
      <c r="U5" s="218"/>
      <c r="V5" s="218"/>
      <c r="W5" s="218"/>
      <c r="X5" s="218"/>
      <c r="Y5" s="218"/>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row>
    <row r="6" spans="1:256" s="40" customFormat="1" x14ac:dyDescent="0.25">
      <c r="A6" s="65">
        <f>SUM(A10:A203)</f>
        <v>8</v>
      </c>
      <c r="B6" s="65">
        <f>SUM(B10:B203)</f>
        <v>7</v>
      </c>
      <c r="C6" s="65">
        <f>SUM(C10:C203)</f>
        <v>8</v>
      </c>
      <c r="D6" s="65">
        <f>SUM(D10:D203)</f>
        <v>18</v>
      </c>
      <c r="E6" s="65">
        <f>SUM(E10:E203)</f>
        <v>149</v>
      </c>
      <c r="F6" s="228"/>
      <c r="G6" s="231"/>
      <c r="H6" s="233"/>
      <c r="I6" s="225"/>
      <c r="J6" s="218" t="s">
        <v>673</v>
      </c>
      <c r="K6" s="225"/>
      <c r="L6" s="218"/>
      <c r="M6" s="218"/>
      <c r="N6" s="130">
        <f>SUBTOTAL(9,N10:N203)</f>
        <v>139461900</v>
      </c>
      <c r="O6" s="130">
        <f>SUBTOTAL(9,O10:O203)</f>
        <v>4466</v>
      </c>
      <c r="P6" s="130">
        <f>SUBTOTAL(9,P10:P203)</f>
        <v>7774</v>
      </c>
      <c r="Q6" s="218"/>
      <c r="R6" s="234"/>
      <c r="S6" s="218"/>
      <c r="T6" s="218"/>
      <c r="U6" s="50">
        <f>COUNTA(U49:U160)</f>
        <v>47</v>
      </c>
      <c r="V6" s="50">
        <f>SUM(V49:V160)</f>
        <v>130</v>
      </c>
      <c r="W6" s="218"/>
      <c r="X6" s="218"/>
      <c r="Y6" s="218"/>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row>
    <row r="7" spans="1:256" s="40" customFormat="1" ht="18.75" x14ac:dyDescent="0.25">
      <c r="A7" s="66">
        <f>SUBTOTAL(9,A11:A204)</f>
        <v>8</v>
      </c>
      <c r="B7" s="66">
        <f>SUBTOTAL(9,B11:B204)</f>
        <v>7</v>
      </c>
      <c r="C7" s="66">
        <f>SUBTOTAL(9,C11:C204)</f>
        <v>8</v>
      </c>
      <c r="D7" s="66">
        <f>SUBTOTAL(9,D11:D204)</f>
        <v>18</v>
      </c>
      <c r="E7" s="66">
        <f>SUBTOTAL(9,E10:E203)</f>
        <v>149</v>
      </c>
      <c r="F7" s="80">
        <f>SUM(F10:F203)</f>
        <v>0</v>
      </c>
      <c r="G7" s="81">
        <f>SUM(G10:G203)</f>
        <v>0</v>
      </c>
      <c r="H7" s="82"/>
      <c r="I7" s="87"/>
      <c r="J7" s="50"/>
      <c r="K7" s="87"/>
      <c r="L7" s="87"/>
      <c r="M7" s="87"/>
      <c r="N7" s="131"/>
      <c r="O7" s="131"/>
      <c r="P7" s="131"/>
      <c r="Q7" s="50"/>
      <c r="R7" s="84"/>
      <c r="S7" s="50"/>
      <c r="T7" s="50"/>
      <c r="U7" s="50"/>
      <c r="V7" s="50"/>
      <c r="W7" s="50"/>
      <c r="X7" s="50"/>
      <c r="Y7" s="50"/>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row>
    <row r="8" spans="1:256" s="40" customFormat="1" x14ac:dyDescent="0.25">
      <c r="A8" s="1"/>
      <c r="B8" s="1"/>
      <c r="C8" s="1"/>
      <c r="D8" s="1"/>
      <c r="E8" s="1"/>
      <c r="F8" s="36"/>
      <c r="G8" s="1"/>
      <c r="H8" s="1"/>
      <c r="I8" s="87"/>
      <c r="J8" s="50"/>
      <c r="K8" s="87"/>
      <c r="L8" s="87"/>
      <c r="M8" s="87"/>
      <c r="N8" s="132"/>
      <c r="O8" s="132"/>
      <c r="P8" s="132"/>
      <c r="Q8" s="50"/>
      <c r="R8" s="84"/>
      <c r="S8" s="50"/>
      <c r="T8" s="50"/>
      <c r="U8" s="30"/>
      <c r="V8" s="30"/>
      <c r="W8" s="30"/>
      <c r="X8" s="30"/>
      <c r="Y8" s="30"/>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row>
    <row r="9" spans="1:256" s="40" customFormat="1" x14ac:dyDescent="0.25">
      <c r="A9" s="1"/>
      <c r="B9" s="1"/>
      <c r="C9" s="1"/>
      <c r="D9" s="1"/>
      <c r="E9" s="27">
        <v>1</v>
      </c>
      <c r="F9" s="36"/>
      <c r="G9" s="1"/>
      <c r="H9" s="1"/>
      <c r="I9" s="111">
        <v>1</v>
      </c>
      <c r="J9" s="2" t="s">
        <v>15</v>
      </c>
      <c r="K9" s="3" t="s">
        <v>1025</v>
      </c>
      <c r="L9" s="3" t="s">
        <v>132</v>
      </c>
      <c r="M9" s="3" t="s">
        <v>17</v>
      </c>
      <c r="N9" s="161">
        <v>300000</v>
      </c>
      <c r="O9" s="161">
        <v>8</v>
      </c>
      <c r="P9" s="161">
        <v>15</v>
      </c>
      <c r="Q9" s="50"/>
      <c r="R9" s="84"/>
      <c r="S9" s="2" t="s">
        <v>88</v>
      </c>
      <c r="T9" s="50"/>
      <c r="U9" s="30"/>
      <c r="V9" s="30"/>
      <c r="W9" s="30"/>
      <c r="X9" s="30"/>
      <c r="Y9" s="30"/>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row>
    <row r="10" spans="1:256" s="40" customFormat="1" ht="30" x14ac:dyDescent="0.25">
      <c r="A10" s="27" t="str">
        <f t="shared" ref="A10:A63" si="0">IF(J10="Tiểu thủ công nghiệp",1," ")</f>
        <v xml:space="preserve"> </v>
      </c>
      <c r="B10" s="27" t="str">
        <f t="shared" ref="B10:B63" si="1">IF(J10="Thương mại dịch vụ",1," ")</f>
        <v xml:space="preserve"> </v>
      </c>
      <c r="C10" s="27" t="str">
        <f t="shared" ref="C10:C63" si="2">IF(J10="Giao thông vận tải",1," ")</f>
        <v xml:space="preserve"> </v>
      </c>
      <c r="D10" s="27" t="str">
        <f t="shared" ref="D10:D63" si="3">IF(J10="Xây dựng",1," ")</f>
        <v xml:space="preserve"> </v>
      </c>
      <c r="E10" s="27">
        <f t="shared" ref="E10:E63" si="4">IF(J10="Nông nghiệp",1," ")</f>
        <v>1</v>
      </c>
      <c r="F10" s="37"/>
      <c r="G10" s="27"/>
      <c r="H10" s="27"/>
      <c r="I10" s="72">
        <v>2</v>
      </c>
      <c r="J10" s="2" t="s">
        <v>15</v>
      </c>
      <c r="K10" s="3" t="s">
        <v>19</v>
      </c>
      <c r="L10" s="3" t="s">
        <v>16</v>
      </c>
      <c r="M10" s="3" t="s">
        <v>17</v>
      </c>
      <c r="N10" s="8">
        <v>800000</v>
      </c>
      <c r="O10" s="3">
        <v>15</v>
      </c>
      <c r="P10" s="3">
        <v>34</v>
      </c>
      <c r="Q10" s="9" t="s">
        <v>20</v>
      </c>
      <c r="R10" s="10" t="s">
        <v>21</v>
      </c>
      <c r="S10" s="3" t="s">
        <v>22</v>
      </c>
      <c r="T10" s="11" t="s">
        <v>23</v>
      </c>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row>
    <row r="11" spans="1:256" s="40" customFormat="1" x14ac:dyDescent="0.25">
      <c r="A11" s="27" t="str">
        <f t="shared" si="0"/>
        <v xml:space="preserve"> </v>
      </c>
      <c r="B11" s="27" t="str">
        <f t="shared" si="1"/>
        <v xml:space="preserve"> </v>
      </c>
      <c r="C11" s="27" t="str">
        <f t="shared" si="2"/>
        <v xml:space="preserve"> </v>
      </c>
      <c r="D11" s="27" t="str">
        <f t="shared" si="3"/>
        <v xml:space="preserve"> </v>
      </c>
      <c r="E11" s="27">
        <f t="shared" si="4"/>
        <v>1</v>
      </c>
      <c r="F11" s="37"/>
      <c r="G11" s="27"/>
      <c r="H11" s="27"/>
      <c r="I11" s="111">
        <v>3</v>
      </c>
      <c r="J11" s="2" t="s">
        <v>15</v>
      </c>
      <c r="K11" s="3" t="s">
        <v>24</v>
      </c>
      <c r="L11" s="3" t="s">
        <v>16</v>
      </c>
      <c r="M11" s="3" t="s">
        <v>17</v>
      </c>
      <c r="N11" s="8">
        <v>1900000</v>
      </c>
      <c r="O11" s="3">
        <v>27</v>
      </c>
      <c r="P11" s="3">
        <v>27</v>
      </c>
      <c r="Q11" s="9" t="s">
        <v>25</v>
      </c>
      <c r="R11" s="6" t="s">
        <v>26</v>
      </c>
      <c r="S11" s="2" t="s">
        <v>27</v>
      </c>
      <c r="T11" s="7" t="s">
        <v>28</v>
      </c>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row>
    <row r="12" spans="1:256" s="40" customFormat="1" ht="30" x14ac:dyDescent="0.25">
      <c r="A12" s="27" t="str">
        <f t="shared" si="0"/>
        <v xml:space="preserve"> </v>
      </c>
      <c r="B12" s="27" t="str">
        <f t="shared" si="1"/>
        <v xml:space="preserve"> </v>
      </c>
      <c r="C12" s="27" t="str">
        <f t="shared" si="2"/>
        <v xml:space="preserve"> </v>
      </c>
      <c r="D12" s="27" t="str">
        <f t="shared" si="3"/>
        <v xml:space="preserve"> </v>
      </c>
      <c r="E12" s="27">
        <f t="shared" si="4"/>
        <v>1</v>
      </c>
      <c r="F12" s="37"/>
      <c r="G12" s="27"/>
      <c r="H12" s="27"/>
      <c r="I12" s="72">
        <v>4</v>
      </c>
      <c r="J12" s="2" t="s">
        <v>15</v>
      </c>
      <c r="K12" s="3" t="s">
        <v>29</v>
      </c>
      <c r="L12" s="3" t="s">
        <v>16</v>
      </c>
      <c r="M12" s="3" t="s">
        <v>17</v>
      </c>
      <c r="N12" s="8">
        <v>315000</v>
      </c>
      <c r="O12" s="8">
        <v>7</v>
      </c>
      <c r="P12" s="8">
        <v>60</v>
      </c>
      <c r="Q12" s="9" t="s">
        <v>30</v>
      </c>
      <c r="R12" s="11" t="s">
        <v>31</v>
      </c>
      <c r="S12" s="3" t="s">
        <v>32</v>
      </c>
      <c r="T12" s="11" t="s">
        <v>33</v>
      </c>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row>
    <row r="13" spans="1:256" s="40" customFormat="1" x14ac:dyDescent="0.25">
      <c r="A13" s="27" t="str">
        <f t="shared" si="0"/>
        <v xml:space="preserve"> </v>
      </c>
      <c r="B13" s="27" t="str">
        <f t="shared" si="1"/>
        <v xml:space="preserve"> </v>
      </c>
      <c r="C13" s="27" t="str">
        <f t="shared" si="2"/>
        <v xml:space="preserve"> </v>
      </c>
      <c r="D13" s="27" t="str">
        <f t="shared" si="3"/>
        <v xml:space="preserve"> </v>
      </c>
      <c r="E13" s="27">
        <f t="shared" si="4"/>
        <v>1</v>
      </c>
      <c r="F13" s="37"/>
      <c r="G13" s="27"/>
      <c r="H13" s="27"/>
      <c r="I13" s="111">
        <v>5</v>
      </c>
      <c r="J13" s="2" t="s">
        <v>15</v>
      </c>
      <c r="K13" s="3" t="s">
        <v>39</v>
      </c>
      <c r="L13" s="3" t="s">
        <v>16</v>
      </c>
      <c r="M13" s="3" t="s">
        <v>17</v>
      </c>
      <c r="N13" s="8">
        <v>200000</v>
      </c>
      <c r="O13" s="3">
        <v>10</v>
      </c>
      <c r="P13" s="3">
        <v>30</v>
      </c>
      <c r="Q13" s="9" t="s">
        <v>40</v>
      </c>
      <c r="R13" s="12" t="s">
        <v>41</v>
      </c>
      <c r="S13" s="3" t="s">
        <v>42</v>
      </c>
      <c r="T13" s="11" t="s">
        <v>43</v>
      </c>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row>
    <row r="14" spans="1:256" s="40" customFormat="1" ht="45" x14ac:dyDescent="0.25">
      <c r="A14" s="27" t="str">
        <f t="shared" si="0"/>
        <v xml:space="preserve"> </v>
      </c>
      <c r="B14" s="27" t="str">
        <f t="shared" si="1"/>
        <v xml:space="preserve"> </v>
      </c>
      <c r="C14" s="27" t="str">
        <f t="shared" si="2"/>
        <v xml:space="preserve"> </v>
      </c>
      <c r="D14" s="27" t="str">
        <f t="shared" si="3"/>
        <v xml:space="preserve"> </v>
      </c>
      <c r="E14" s="27">
        <f t="shared" si="4"/>
        <v>1</v>
      </c>
      <c r="F14" s="37"/>
      <c r="G14" s="27"/>
      <c r="H14" s="27"/>
      <c r="I14" s="72">
        <v>6</v>
      </c>
      <c r="J14" s="2" t="s">
        <v>15</v>
      </c>
      <c r="K14" s="3" t="s">
        <v>44</v>
      </c>
      <c r="L14" s="3" t="s">
        <v>16</v>
      </c>
      <c r="M14" s="3" t="s">
        <v>17</v>
      </c>
      <c r="N14" s="8">
        <v>600000</v>
      </c>
      <c r="O14" s="3">
        <v>11</v>
      </c>
      <c r="P14" s="3">
        <v>30</v>
      </c>
      <c r="Q14" s="14" t="s">
        <v>45</v>
      </c>
      <c r="R14" s="12"/>
      <c r="S14" s="3"/>
      <c r="T14" s="11"/>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row>
    <row r="15" spans="1:256" s="40" customFormat="1" ht="30" x14ac:dyDescent="0.25">
      <c r="A15" s="27" t="str">
        <f t="shared" si="0"/>
        <v xml:space="preserve"> </v>
      </c>
      <c r="B15" s="27" t="str">
        <f t="shared" si="1"/>
        <v xml:space="preserve"> </v>
      </c>
      <c r="C15" s="27" t="str">
        <f t="shared" si="2"/>
        <v xml:space="preserve"> </v>
      </c>
      <c r="D15" s="27" t="str">
        <f t="shared" si="3"/>
        <v xml:space="preserve"> </v>
      </c>
      <c r="E15" s="27">
        <f t="shared" si="4"/>
        <v>1</v>
      </c>
      <c r="F15" s="37"/>
      <c r="G15" s="27"/>
      <c r="H15" s="27"/>
      <c r="I15" s="111">
        <v>7</v>
      </c>
      <c r="J15" s="2" t="s">
        <v>15</v>
      </c>
      <c r="K15" s="3" t="s">
        <v>52</v>
      </c>
      <c r="L15" s="3" t="s">
        <v>47</v>
      </c>
      <c r="M15" s="3" t="s">
        <v>17</v>
      </c>
      <c r="N15" s="8">
        <v>200000</v>
      </c>
      <c r="O15" s="3">
        <v>25</v>
      </c>
      <c r="P15" s="3">
        <v>27</v>
      </c>
      <c r="Q15" s="9" t="s">
        <v>53</v>
      </c>
      <c r="R15" s="12" t="s">
        <v>54</v>
      </c>
      <c r="S15" s="3" t="s">
        <v>55</v>
      </c>
      <c r="T15" s="13" t="s">
        <v>56</v>
      </c>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row>
    <row r="16" spans="1:256" s="40" customFormat="1" ht="30" x14ac:dyDescent="0.25">
      <c r="A16" s="27" t="str">
        <f t="shared" si="0"/>
        <v xml:space="preserve"> </v>
      </c>
      <c r="B16" s="27" t="str">
        <f t="shared" si="1"/>
        <v xml:space="preserve"> </v>
      </c>
      <c r="C16" s="27" t="str">
        <f t="shared" si="2"/>
        <v xml:space="preserve"> </v>
      </c>
      <c r="D16" s="27">
        <f t="shared" si="3"/>
        <v>1</v>
      </c>
      <c r="E16" s="27" t="str">
        <f t="shared" si="4"/>
        <v xml:space="preserve"> </v>
      </c>
      <c r="F16" s="37"/>
      <c r="G16" s="27"/>
      <c r="H16" s="27"/>
      <c r="I16" s="72">
        <v>8</v>
      </c>
      <c r="J16" s="2" t="s">
        <v>14</v>
      </c>
      <c r="K16" s="3" t="s">
        <v>62</v>
      </c>
      <c r="L16" s="3" t="s">
        <v>47</v>
      </c>
      <c r="M16" s="3" t="s">
        <v>17</v>
      </c>
      <c r="N16" s="8">
        <v>3500000</v>
      </c>
      <c r="O16" s="3">
        <v>11</v>
      </c>
      <c r="P16" s="3">
        <v>24</v>
      </c>
      <c r="Q16" s="15"/>
      <c r="R16" s="6" t="s">
        <v>63</v>
      </c>
      <c r="S16" s="2" t="s">
        <v>64</v>
      </c>
      <c r="T16" s="7" t="s">
        <v>65</v>
      </c>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row>
    <row r="17" spans="1:210" s="40" customFormat="1" ht="30" x14ac:dyDescent="0.25">
      <c r="A17" s="27" t="str">
        <f t="shared" si="0"/>
        <v xml:space="preserve"> </v>
      </c>
      <c r="B17" s="27" t="str">
        <f t="shared" si="1"/>
        <v xml:space="preserve"> </v>
      </c>
      <c r="C17" s="27" t="str">
        <f t="shared" si="2"/>
        <v xml:space="preserve"> </v>
      </c>
      <c r="D17" s="27" t="str">
        <f t="shared" si="3"/>
        <v xml:space="preserve"> </v>
      </c>
      <c r="E17" s="27">
        <f t="shared" si="4"/>
        <v>1</v>
      </c>
      <c r="F17" s="37"/>
      <c r="G17" s="27"/>
      <c r="H17" s="27"/>
      <c r="I17" s="111">
        <v>9</v>
      </c>
      <c r="J17" s="2" t="s">
        <v>15</v>
      </c>
      <c r="K17" s="3" t="s">
        <v>66</v>
      </c>
      <c r="L17" s="3" t="s">
        <v>67</v>
      </c>
      <c r="M17" s="3" t="s">
        <v>17</v>
      </c>
      <c r="N17" s="8">
        <v>1000000</v>
      </c>
      <c r="O17" s="3">
        <v>48</v>
      </c>
      <c r="P17" s="3">
        <v>55</v>
      </c>
      <c r="Q17" s="14" t="s">
        <v>68</v>
      </c>
      <c r="R17" s="16" t="s">
        <v>69</v>
      </c>
      <c r="S17" s="3" t="s">
        <v>70</v>
      </c>
      <c r="T17" s="11"/>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row>
    <row r="18" spans="1:210" s="40" customFormat="1" ht="45" x14ac:dyDescent="0.25">
      <c r="A18" s="27" t="str">
        <f t="shared" si="0"/>
        <v xml:space="preserve"> </v>
      </c>
      <c r="B18" s="27" t="str">
        <f t="shared" si="1"/>
        <v xml:space="preserve"> </v>
      </c>
      <c r="C18" s="27" t="str">
        <f t="shared" si="2"/>
        <v xml:space="preserve"> </v>
      </c>
      <c r="D18" s="27" t="str">
        <f t="shared" si="3"/>
        <v xml:space="preserve"> </v>
      </c>
      <c r="E18" s="27">
        <f t="shared" si="4"/>
        <v>1</v>
      </c>
      <c r="F18" s="37"/>
      <c r="G18" s="27"/>
      <c r="H18" s="27"/>
      <c r="I18" s="72">
        <v>10</v>
      </c>
      <c r="J18" s="2" t="s">
        <v>15</v>
      </c>
      <c r="K18" s="3" t="s">
        <v>71</v>
      </c>
      <c r="L18" s="3" t="s">
        <v>72</v>
      </c>
      <c r="M18" s="3" t="s">
        <v>17</v>
      </c>
      <c r="N18" s="8">
        <v>270000</v>
      </c>
      <c r="O18" s="3">
        <v>18</v>
      </c>
      <c r="P18" s="3">
        <v>18</v>
      </c>
      <c r="Q18" s="9" t="s">
        <v>73</v>
      </c>
      <c r="R18" s="12" t="s">
        <v>74</v>
      </c>
      <c r="S18" s="3" t="s">
        <v>75</v>
      </c>
      <c r="T18" s="11" t="s">
        <v>76</v>
      </c>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row>
    <row r="19" spans="1:210" s="40" customFormat="1" x14ac:dyDescent="0.25">
      <c r="A19" s="27" t="str">
        <f t="shared" si="0"/>
        <v xml:space="preserve"> </v>
      </c>
      <c r="B19" s="27" t="str">
        <f t="shared" si="1"/>
        <v xml:space="preserve"> </v>
      </c>
      <c r="C19" s="27" t="str">
        <f t="shared" si="2"/>
        <v xml:space="preserve"> </v>
      </c>
      <c r="D19" s="27" t="str">
        <f t="shared" si="3"/>
        <v xml:space="preserve"> </v>
      </c>
      <c r="E19" s="27">
        <f t="shared" si="4"/>
        <v>1</v>
      </c>
      <c r="F19" s="37"/>
      <c r="G19" s="27"/>
      <c r="H19" s="27"/>
      <c r="I19" s="111">
        <v>11</v>
      </c>
      <c r="J19" s="2" t="s">
        <v>15</v>
      </c>
      <c r="K19" s="3" t="s">
        <v>77</v>
      </c>
      <c r="L19" s="3" t="s">
        <v>72</v>
      </c>
      <c r="M19" s="3" t="s">
        <v>17</v>
      </c>
      <c r="N19" s="8">
        <v>500000</v>
      </c>
      <c r="O19" s="3">
        <v>9</v>
      </c>
      <c r="P19" s="3">
        <v>9</v>
      </c>
      <c r="Q19" s="9" t="s">
        <v>40</v>
      </c>
      <c r="R19" s="13" t="s">
        <v>78</v>
      </c>
      <c r="S19" s="3" t="s">
        <v>79</v>
      </c>
      <c r="T19" s="11" t="s">
        <v>80</v>
      </c>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row>
    <row r="20" spans="1:210" s="40" customFormat="1" ht="45" x14ac:dyDescent="0.25">
      <c r="A20" s="27" t="str">
        <f t="shared" si="0"/>
        <v xml:space="preserve"> </v>
      </c>
      <c r="B20" s="27" t="str">
        <f t="shared" si="1"/>
        <v xml:space="preserve"> </v>
      </c>
      <c r="C20" s="27" t="str">
        <f t="shared" si="2"/>
        <v xml:space="preserve"> </v>
      </c>
      <c r="D20" s="27" t="str">
        <f t="shared" si="3"/>
        <v xml:space="preserve"> </v>
      </c>
      <c r="E20" s="27">
        <f t="shared" si="4"/>
        <v>1</v>
      </c>
      <c r="F20" s="37"/>
      <c r="G20" s="27"/>
      <c r="H20" s="27"/>
      <c r="I20" s="72">
        <v>12</v>
      </c>
      <c r="J20" s="2" t="s">
        <v>15</v>
      </c>
      <c r="K20" s="3" t="s">
        <v>81</v>
      </c>
      <c r="L20" s="3" t="s">
        <v>72</v>
      </c>
      <c r="M20" s="3" t="s">
        <v>17</v>
      </c>
      <c r="N20" s="8">
        <v>200000</v>
      </c>
      <c r="O20" s="3">
        <v>11</v>
      </c>
      <c r="P20" s="3">
        <v>11</v>
      </c>
      <c r="Q20" s="9" t="s">
        <v>82</v>
      </c>
      <c r="R20" s="12"/>
      <c r="S20" s="3" t="s">
        <v>83</v>
      </c>
      <c r="T20" s="11" t="s">
        <v>84</v>
      </c>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row>
    <row r="21" spans="1:210" s="40" customFormat="1" ht="30" x14ac:dyDescent="0.25">
      <c r="A21" s="27" t="str">
        <f t="shared" si="0"/>
        <v xml:space="preserve"> </v>
      </c>
      <c r="B21" s="27" t="str">
        <f t="shared" si="1"/>
        <v xml:space="preserve"> </v>
      </c>
      <c r="C21" s="27" t="str">
        <f t="shared" si="2"/>
        <v xml:space="preserve"> </v>
      </c>
      <c r="D21" s="27" t="str">
        <f t="shared" si="3"/>
        <v xml:space="preserve"> </v>
      </c>
      <c r="E21" s="27">
        <f t="shared" si="4"/>
        <v>1</v>
      </c>
      <c r="F21" s="37"/>
      <c r="G21" s="27"/>
      <c r="H21" s="27"/>
      <c r="I21" s="111">
        <v>13</v>
      </c>
      <c r="J21" s="2" t="s">
        <v>15</v>
      </c>
      <c r="K21" s="3" t="s">
        <v>85</v>
      </c>
      <c r="L21" s="3" t="s">
        <v>86</v>
      </c>
      <c r="M21" s="3" t="s">
        <v>17</v>
      </c>
      <c r="N21" s="8">
        <v>200000</v>
      </c>
      <c r="O21" s="3">
        <v>21</v>
      </c>
      <c r="P21" s="3">
        <v>60</v>
      </c>
      <c r="Q21" s="9" t="s">
        <v>87</v>
      </c>
      <c r="R21" s="6" t="s">
        <v>26</v>
      </c>
      <c r="S21" s="2" t="s">
        <v>88</v>
      </c>
      <c r="T21" s="7" t="s">
        <v>89</v>
      </c>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row>
    <row r="22" spans="1:210" s="40" customFormat="1" x14ac:dyDescent="0.25">
      <c r="A22" s="27" t="str">
        <f t="shared" si="0"/>
        <v xml:space="preserve"> </v>
      </c>
      <c r="B22" s="27" t="str">
        <f t="shared" si="1"/>
        <v xml:space="preserve"> </v>
      </c>
      <c r="C22" s="27" t="str">
        <f t="shared" si="2"/>
        <v xml:space="preserve"> </v>
      </c>
      <c r="D22" s="27">
        <f t="shared" si="3"/>
        <v>1</v>
      </c>
      <c r="E22" s="27" t="str">
        <f t="shared" si="4"/>
        <v xml:space="preserve"> </v>
      </c>
      <c r="F22" s="37"/>
      <c r="G22" s="27"/>
      <c r="H22" s="27"/>
      <c r="I22" s="72">
        <v>14</v>
      </c>
      <c r="J22" s="2" t="s">
        <v>14</v>
      </c>
      <c r="K22" s="3" t="s">
        <v>90</v>
      </c>
      <c r="L22" s="3" t="s">
        <v>86</v>
      </c>
      <c r="M22" s="3" t="s">
        <v>17</v>
      </c>
      <c r="N22" s="8">
        <v>900000</v>
      </c>
      <c r="O22" s="3">
        <v>7</v>
      </c>
      <c r="P22" s="3">
        <v>7</v>
      </c>
      <c r="Q22" s="15"/>
      <c r="R22" s="6" t="s">
        <v>91</v>
      </c>
      <c r="S22" s="3" t="s">
        <v>92</v>
      </c>
      <c r="T22" s="13" t="s">
        <v>93</v>
      </c>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row>
    <row r="23" spans="1:210" s="40" customFormat="1" x14ac:dyDescent="0.25">
      <c r="A23" s="27" t="str">
        <f t="shared" si="0"/>
        <v xml:space="preserve"> </v>
      </c>
      <c r="B23" s="27" t="str">
        <f t="shared" si="1"/>
        <v xml:space="preserve"> </v>
      </c>
      <c r="C23" s="27" t="str">
        <f t="shared" si="2"/>
        <v xml:space="preserve"> </v>
      </c>
      <c r="D23" s="27" t="str">
        <f t="shared" si="3"/>
        <v xml:space="preserve"> </v>
      </c>
      <c r="E23" s="27">
        <f t="shared" si="4"/>
        <v>1</v>
      </c>
      <c r="F23" s="37"/>
      <c r="G23" s="27"/>
      <c r="H23" s="27"/>
      <c r="I23" s="111">
        <v>15</v>
      </c>
      <c r="J23" s="2" t="s">
        <v>15</v>
      </c>
      <c r="K23" s="3" t="s">
        <v>94</v>
      </c>
      <c r="L23" s="3" t="s">
        <v>95</v>
      </c>
      <c r="M23" s="3" t="s">
        <v>17</v>
      </c>
      <c r="N23" s="8">
        <v>900000</v>
      </c>
      <c r="O23" s="3">
        <v>25</v>
      </c>
      <c r="P23" s="3">
        <v>178</v>
      </c>
      <c r="Q23" s="9" t="s">
        <v>96</v>
      </c>
      <c r="R23" s="5">
        <v>37104</v>
      </c>
      <c r="S23" s="2" t="s">
        <v>97</v>
      </c>
      <c r="T23" s="7" t="s">
        <v>98</v>
      </c>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row>
    <row r="24" spans="1:210" s="40" customFormat="1" ht="30" x14ac:dyDescent="0.25">
      <c r="A24" s="27" t="str">
        <f t="shared" si="0"/>
        <v xml:space="preserve"> </v>
      </c>
      <c r="B24" s="27" t="str">
        <f t="shared" si="1"/>
        <v xml:space="preserve"> </v>
      </c>
      <c r="C24" s="27" t="str">
        <f t="shared" si="2"/>
        <v xml:space="preserve"> </v>
      </c>
      <c r="D24" s="27" t="str">
        <f t="shared" si="3"/>
        <v xml:space="preserve"> </v>
      </c>
      <c r="E24" s="27">
        <f t="shared" si="4"/>
        <v>1</v>
      </c>
      <c r="F24" s="37"/>
      <c r="G24" s="27"/>
      <c r="H24" s="27"/>
      <c r="I24" s="72">
        <v>16</v>
      </c>
      <c r="J24" s="2" t="s">
        <v>15</v>
      </c>
      <c r="K24" s="3" t="s">
        <v>99</v>
      </c>
      <c r="L24" s="3" t="s">
        <v>95</v>
      </c>
      <c r="M24" s="3" t="s">
        <v>17</v>
      </c>
      <c r="N24" s="8">
        <v>200000</v>
      </c>
      <c r="O24" s="3">
        <v>7</v>
      </c>
      <c r="P24" s="3">
        <v>12</v>
      </c>
      <c r="Q24" s="9" t="s">
        <v>100</v>
      </c>
      <c r="R24" s="12" t="s">
        <v>101</v>
      </c>
      <c r="S24" s="3"/>
      <c r="T24" s="11"/>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row>
    <row r="25" spans="1:210" s="40" customFormat="1" ht="30" x14ac:dyDescent="0.25">
      <c r="A25" s="27" t="str">
        <f t="shared" si="0"/>
        <v xml:space="preserve"> </v>
      </c>
      <c r="B25" s="27" t="str">
        <f t="shared" si="1"/>
        <v xml:space="preserve"> </v>
      </c>
      <c r="C25" s="27" t="str">
        <f t="shared" si="2"/>
        <v xml:space="preserve"> </v>
      </c>
      <c r="D25" s="27" t="str">
        <f t="shared" si="3"/>
        <v xml:space="preserve"> </v>
      </c>
      <c r="E25" s="27">
        <f t="shared" si="4"/>
        <v>1</v>
      </c>
      <c r="F25" s="37"/>
      <c r="G25" s="27"/>
      <c r="H25" s="27"/>
      <c r="I25" s="111">
        <v>17</v>
      </c>
      <c r="J25" s="2" t="s">
        <v>15</v>
      </c>
      <c r="K25" s="3" t="s">
        <v>102</v>
      </c>
      <c r="L25" s="3" t="s">
        <v>103</v>
      </c>
      <c r="M25" s="3" t="s">
        <v>17</v>
      </c>
      <c r="N25" s="8">
        <v>50000</v>
      </c>
      <c r="O25" s="3">
        <v>25</v>
      </c>
      <c r="P25" s="3">
        <v>78</v>
      </c>
      <c r="Q25" s="9" t="s">
        <v>104</v>
      </c>
      <c r="R25" s="5">
        <v>36075</v>
      </c>
      <c r="S25" s="2" t="s">
        <v>105</v>
      </c>
      <c r="T25" s="7" t="s">
        <v>106</v>
      </c>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row>
    <row r="26" spans="1:210" s="40" customFormat="1" ht="30" x14ac:dyDescent="0.25">
      <c r="A26" s="27" t="str">
        <f t="shared" si="0"/>
        <v xml:space="preserve"> </v>
      </c>
      <c r="B26" s="27" t="str">
        <f t="shared" si="1"/>
        <v xml:space="preserve"> </v>
      </c>
      <c r="C26" s="27" t="str">
        <f t="shared" si="2"/>
        <v xml:space="preserve"> </v>
      </c>
      <c r="D26" s="27" t="str">
        <f t="shared" si="3"/>
        <v xml:space="preserve"> </v>
      </c>
      <c r="E26" s="27">
        <f t="shared" si="4"/>
        <v>1</v>
      </c>
      <c r="F26" s="37"/>
      <c r="G26" s="27"/>
      <c r="H26" s="27"/>
      <c r="I26" s="72">
        <v>18</v>
      </c>
      <c r="J26" s="2" t="s">
        <v>15</v>
      </c>
      <c r="K26" s="3" t="s">
        <v>107</v>
      </c>
      <c r="L26" s="3" t="s">
        <v>103</v>
      </c>
      <c r="M26" s="3" t="s">
        <v>17</v>
      </c>
      <c r="N26" s="8">
        <v>200000</v>
      </c>
      <c r="O26" s="3">
        <v>15</v>
      </c>
      <c r="P26" s="3">
        <v>15</v>
      </c>
      <c r="Q26" s="9" t="s">
        <v>108</v>
      </c>
      <c r="R26" s="12" t="s">
        <v>109</v>
      </c>
      <c r="S26" s="3" t="s">
        <v>110</v>
      </c>
      <c r="T26" s="13" t="s">
        <v>111</v>
      </c>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row>
    <row r="27" spans="1:210" s="40" customFormat="1" x14ac:dyDescent="0.25">
      <c r="A27" s="27" t="str">
        <f t="shared" si="0"/>
        <v xml:space="preserve"> </v>
      </c>
      <c r="B27" s="27" t="str">
        <f t="shared" si="1"/>
        <v xml:space="preserve"> </v>
      </c>
      <c r="C27" s="27" t="str">
        <f t="shared" si="2"/>
        <v xml:space="preserve"> </v>
      </c>
      <c r="D27" s="27" t="str">
        <f t="shared" si="3"/>
        <v xml:space="preserve"> </v>
      </c>
      <c r="E27" s="27">
        <f t="shared" si="4"/>
        <v>1</v>
      </c>
      <c r="F27" s="37"/>
      <c r="G27" s="27"/>
      <c r="H27" s="27"/>
      <c r="I27" s="111">
        <v>19</v>
      </c>
      <c r="J27" s="2" t="s">
        <v>15</v>
      </c>
      <c r="K27" s="3" t="s">
        <v>112</v>
      </c>
      <c r="L27" s="3" t="s">
        <v>103</v>
      </c>
      <c r="M27" s="3" t="s">
        <v>17</v>
      </c>
      <c r="N27" s="8">
        <v>100000</v>
      </c>
      <c r="O27" s="3">
        <v>11</v>
      </c>
      <c r="P27" s="3">
        <v>20</v>
      </c>
      <c r="Q27" s="9" t="s">
        <v>113</v>
      </c>
      <c r="R27" s="16" t="s">
        <v>114</v>
      </c>
      <c r="S27" s="3" t="s">
        <v>115</v>
      </c>
      <c r="T27" s="11" t="s">
        <v>116</v>
      </c>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row>
    <row r="28" spans="1:210" s="40" customFormat="1" x14ac:dyDescent="0.25">
      <c r="A28" s="27" t="str">
        <f t="shared" si="0"/>
        <v xml:space="preserve"> </v>
      </c>
      <c r="B28" s="27" t="str">
        <f t="shared" si="1"/>
        <v xml:space="preserve"> </v>
      </c>
      <c r="C28" s="27" t="str">
        <f t="shared" si="2"/>
        <v xml:space="preserve"> </v>
      </c>
      <c r="D28" s="27" t="str">
        <f t="shared" si="3"/>
        <v xml:space="preserve"> </v>
      </c>
      <c r="E28" s="27">
        <f t="shared" si="4"/>
        <v>1</v>
      </c>
      <c r="F28" s="37"/>
      <c r="G28" s="27"/>
      <c r="H28" s="27"/>
      <c r="I28" s="72">
        <v>20</v>
      </c>
      <c r="J28" s="2" t="s">
        <v>15</v>
      </c>
      <c r="K28" s="3" t="s">
        <v>117</v>
      </c>
      <c r="L28" s="3" t="s">
        <v>103</v>
      </c>
      <c r="M28" s="3" t="s">
        <v>17</v>
      </c>
      <c r="N28" s="8">
        <v>200000</v>
      </c>
      <c r="O28" s="3">
        <v>13</v>
      </c>
      <c r="P28" s="3">
        <v>22</v>
      </c>
      <c r="Q28" s="9" t="s">
        <v>113</v>
      </c>
      <c r="R28" s="12" t="s">
        <v>118</v>
      </c>
      <c r="S28" s="3" t="s">
        <v>119</v>
      </c>
      <c r="T28" s="11" t="s">
        <v>120</v>
      </c>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row>
    <row r="29" spans="1:210" s="40" customFormat="1" x14ac:dyDescent="0.25">
      <c r="A29" s="27" t="str">
        <f t="shared" si="0"/>
        <v xml:space="preserve"> </v>
      </c>
      <c r="B29" s="27" t="str">
        <f t="shared" si="1"/>
        <v xml:space="preserve"> </v>
      </c>
      <c r="C29" s="27" t="str">
        <f t="shared" si="2"/>
        <v xml:space="preserve"> </v>
      </c>
      <c r="D29" s="27" t="str">
        <f t="shared" si="3"/>
        <v xml:space="preserve"> </v>
      </c>
      <c r="E29" s="27">
        <f t="shared" si="4"/>
        <v>1</v>
      </c>
      <c r="F29" s="37"/>
      <c r="G29" s="27"/>
      <c r="H29" s="27"/>
      <c r="I29" s="111">
        <v>21</v>
      </c>
      <c r="J29" s="2" t="s">
        <v>15</v>
      </c>
      <c r="K29" s="3" t="s">
        <v>121</v>
      </c>
      <c r="L29" s="3" t="s">
        <v>103</v>
      </c>
      <c r="M29" s="3" t="s">
        <v>17</v>
      </c>
      <c r="N29" s="8">
        <v>50000</v>
      </c>
      <c r="O29" s="3">
        <v>13</v>
      </c>
      <c r="P29" s="3">
        <v>13</v>
      </c>
      <c r="Q29" s="9" t="s">
        <v>122</v>
      </c>
      <c r="R29" s="12" t="s">
        <v>123</v>
      </c>
      <c r="S29" s="3" t="s">
        <v>124</v>
      </c>
      <c r="T29" s="11" t="s">
        <v>125</v>
      </c>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row>
    <row r="30" spans="1:210" s="40" customFormat="1" ht="45" x14ac:dyDescent="0.25">
      <c r="A30" s="27" t="str">
        <f t="shared" si="0"/>
        <v xml:space="preserve"> </v>
      </c>
      <c r="B30" s="27" t="str">
        <f t="shared" si="1"/>
        <v xml:space="preserve"> </v>
      </c>
      <c r="C30" s="27" t="str">
        <f t="shared" si="2"/>
        <v xml:space="preserve"> </v>
      </c>
      <c r="D30" s="27" t="str">
        <f t="shared" si="3"/>
        <v xml:space="preserve"> </v>
      </c>
      <c r="E30" s="27">
        <f t="shared" si="4"/>
        <v>1</v>
      </c>
      <c r="F30" s="37"/>
      <c r="G30" s="27"/>
      <c r="H30" s="27"/>
      <c r="I30" s="72">
        <v>22</v>
      </c>
      <c r="J30" s="2" t="s">
        <v>15</v>
      </c>
      <c r="K30" s="3" t="s">
        <v>126</v>
      </c>
      <c r="L30" s="3" t="s">
        <v>103</v>
      </c>
      <c r="M30" s="3" t="s">
        <v>17</v>
      </c>
      <c r="N30" s="8">
        <v>200000</v>
      </c>
      <c r="O30" s="3">
        <v>22</v>
      </c>
      <c r="P30" s="3">
        <v>22</v>
      </c>
      <c r="Q30" s="9" t="s">
        <v>127</v>
      </c>
      <c r="R30" s="16" t="s">
        <v>128</v>
      </c>
      <c r="S30" s="3" t="s">
        <v>129</v>
      </c>
      <c r="T30" s="3" t="s">
        <v>130</v>
      </c>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row>
    <row r="31" spans="1:210" s="40" customFormat="1" x14ac:dyDescent="0.25">
      <c r="A31" s="27" t="str">
        <f t="shared" si="0"/>
        <v xml:space="preserve"> </v>
      </c>
      <c r="B31" s="27" t="str">
        <f t="shared" si="1"/>
        <v xml:space="preserve"> </v>
      </c>
      <c r="C31" s="27" t="str">
        <f t="shared" si="2"/>
        <v xml:space="preserve"> </v>
      </c>
      <c r="D31" s="27" t="str">
        <f t="shared" si="3"/>
        <v xml:space="preserve"> </v>
      </c>
      <c r="E31" s="27">
        <f t="shared" si="4"/>
        <v>1</v>
      </c>
      <c r="F31" s="37"/>
      <c r="G31" s="27"/>
      <c r="H31" s="27"/>
      <c r="I31" s="111">
        <v>23</v>
      </c>
      <c r="J31" s="2" t="s">
        <v>15</v>
      </c>
      <c r="K31" s="3" t="s">
        <v>131</v>
      </c>
      <c r="L31" s="3" t="s">
        <v>132</v>
      </c>
      <c r="M31" s="3" t="s">
        <v>17</v>
      </c>
      <c r="N31" s="8">
        <v>1900000</v>
      </c>
      <c r="O31" s="3">
        <v>12</v>
      </c>
      <c r="P31" s="3">
        <v>52</v>
      </c>
      <c r="Q31" s="9" t="s">
        <v>133</v>
      </c>
      <c r="R31" s="5">
        <v>37510</v>
      </c>
      <c r="S31" s="2" t="s">
        <v>134</v>
      </c>
      <c r="T31" s="7" t="s">
        <v>135</v>
      </c>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row>
    <row r="32" spans="1:210" s="40" customFormat="1" ht="30" x14ac:dyDescent="0.25">
      <c r="A32" s="27" t="str">
        <f t="shared" si="0"/>
        <v xml:space="preserve"> </v>
      </c>
      <c r="B32" s="27" t="str">
        <f t="shared" si="1"/>
        <v xml:space="preserve"> </v>
      </c>
      <c r="C32" s="27" t="str">
        <f t="shared" si="2"/>
        <v xml:space="preserve"> </v>
      </c>
      <c r="D32" s="27" t="str">
        <f t="shared" si="3"/>
        <v xml:space="preserve"> </v>
      </c>
      <c r="E32" s="27">
        <f t="shared" si="4"/>
        <v>1</v>
      </c>
      <c r="F32" s="37"/>
      <c r="G32" s="27"/>
      <c r="H32" s="27"/>
      <c r="I32" s="72">
        <v>24</v>
      </c>
      <c r="J32" s="2" t="s">
        <v>15</v>
      </c>
      <c r="K32" s="3" t="s">
        <v>136</v>
      </c>
      <c r="L32" s="3" t="s">
        <v>132</v>
      </c>
      <c r="M32" s="3" t="s">
        <v>17</v>
      </c>
      <c r="N32" s="8">
        <v>70000</v>
      </c>
      <c r="O32" s="3">
        <v>10</v>
      </c>
      <c r="P32" s="3">
        <v>7</v>
      </c>
      <c r="Q32" s="9" t="s">
        <v>137</v>
      </c>
      <c r="R32" s="16" t="s">
        <v>138</v>
      </c>
      <c r="S32" s="3" t="s">
        <v>139</v>
      </c>
      <c r="T32" s="11" t="s">
        <v>140</v>
      </c>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row>
    <row r="33" spans="1:210" s="40" customFormat="1" ht="30" x14ac:dyDescent="0.25">
      <c r="A33" s="27" t="str">
        <f t="shared" si="0"/>
        <v xml:space="preserve"> </v>
      </c>
      <c r="B33" s="27" t="str">
        <f t="shared" si="1"/>
        <v xml:space="preserve"> </v>
      </c>
      <c r="C33" s="27" t="str">
        <f t="shared" si="2"/>
        <v xml:space="preserve"> </v>
      </c>
      <c r="D33" s="27" t="str">
        <f t="shared" si="3"/>
        <v xml:space="preserve"> </v>
      </c>
      <c r="E33" s="27">
        <f t="shared" si="4"/>
        <v>1</v>
      </c>
      <c r="F33" s="37"/>
      <c r="G33" s="27"/>
      <c r="H33" s="27"/>
      <c r="I33" s="111">
        <v>25</v>
      </c>
      <c r="J33" s="2" t="s">
        <v>15</v>
      </c>
      <c r="K33" s="3" t="s">
        <v>141</v>
      </c>
      <c r="L33" s="3" t="s">
        <v>132</v>
      </c>
      <c r="M33" s="3" t="s">
        <v>17</v>
      </c>
      <c r="N33" s="8">
        <v>70000</v>
      </c>
      <c r="O33" s="3">
        <v>48</v>
      </c>
      <c r="P33" s="3">
        <v>57</v>
      </c>
      <c r="Q33" s="9" t="s">
        <v>142</v>
      </c>
      <c r="R33" s="12" t="s">
        <v>143</v>
      </c>
      <c r="S33" s="3" t="s">
        <v>144</v>
      </c>
      <c r="T33" s="11" t="s">
        <v>145</v>
      </c>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row>
    <row r="34" spans="1:210" s="40" customFormat="1" x14ac:dyDescent="0.25">
      <c r="A34" s="27" t="str">
        <f t="shared" si="0"/>
        <v xml:space="preserve"> </v>
      </c>
      <c r="B34" s="27" t="str">
        <f t="shared" si="1"/>
        <v xml:space="preserve"> </v>
      </c>
      <c r="C34" s="27" t="str">
        <f t="shared" si="2"/>
        <v xml:space="preserve"> </v>
      </c>
      <c r="D34" s="27" t="str">
        <f t="shared" si="3"/>
        <v xml:space="preserve"> </v>
      </c>
      <c r="E34" s="27">
        <f t="shared" si="4"/>
        <v>1</v>
      </c>
      <c r="F34" s="37"/>
      <c r="G34" s="27"/>
      <c r="H34" s="27"/>
      <c r="I34" s="72">
        <v>26</v>
      </c>
      <c r="J34" s="2" t="s">
        <v>15</v>
      </c>
      <c r="K34" s="3" t="s">
        <v>146</v>
      </c>
      <c r="L34" s="3" t="s">
        <v>132</v>
      </c>
      <c r="M34" s="3" t="s">
        <v>17</v>
      </c>
      <c r="N34" s="8">
        <v>95000</v>
      </c>
      <c r="O34" s="3">
        <v>8</v>
      </c>
      <c r="P34" s="3">
        <v>8</v>
      </c>
      <c r="Q34" s="9" t="s">
        <v>147</v>
      </c>
      <c r="R34" s="12" t="s">
        <v>148</v>
      </c>
      <c r="S34" s="3" t="s">
        <v>149</v>
      </c>
      <c r="T34" s="11" t="s">
        <v>150</v>
      </c>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c r="EP34" s="34"/>
      <c r="EQ34" s="34"/>
      <c r="ER34" s="34"/>
      <c r="ES34" s="34"/>
      <c r="ET34" s="34"/>
      <c r="EU34" s="34"/>
      <c r="EV34" s="34"/>
      <c r="EW34" s="34"/>
      <c r="EX34" s="34"/>
      <c r="EY34" s="34"/>
      <c r="EZ34" s="34"/>
      <c r="FA34" s="34"/>
      <c r="FB34" s="34"/>
      <c r="FC34" s="34"/>
      <c r="FD34" s="34"/>
      <c r="FE34" s="34"/>
      <c r="FF34" s="34"/>
      <c r="FG34" s="34"/>
      <c r="FH34" s="34"/>
      <c r="FI34" s="34"/>
      <c r="FJ34" s="34"/>
      <c r="FK34" s="34"/>
      <c r="FL34" s="34"/>
      <c r="FM34" s="34"/>
      <c r="FN34" s="34"/>
      <c r="FO34" s="34"/>
      <c r="FP34" s="34"/>
      <c r="FQ34" s="34"/>
      <c r="FR34" s="34"/>
      <c r="FS34" s="34"/>
      <c r="FT34" s="34"/>
      <c r="FU34" s="34"/>
      <c r="FV34" s="34"/>
      <c r="FW34" s="34"/>
      <c r="FX34" s="34"/>
      <c r="FY34" s="34"/>
      <c r="FZ34" s="34"/>
      <c r="GA34" s="34"/>
      <c r="GB34" s="34"/>
      <c r="GC34" s="34"/>
      <c r="GD34" s="34"/>
      <c r="GE34" s="34"/>
      <c r="GF34" s="34"/>
      <c r="GG34" s="34"/>
      <c r="GH34" s="34"/>
      <c r="GI34" s="34"/>
      <c r="GJ34" s="34"/>
      <c r="GK34" s="34"/>
      <c r="GL34" s="34"/>
      <c r="GM34" s="34"/>
      <c r="GN34" s="34"/>
      <c r="GO34" s="34"/>
      <c r="GP34" s="34"/>
      <c r="GQ34" s="34"/>
      <c r="GR34" s="34"/>
      <c r="GS34" s="34"/>
      <c r="GT34" s="34"/>
      <c r="GU34" s="34"/>
      <c r="GV34" s="34"/>
      <c r="GW34" s="34"/>
      <c r="GX34" s="34"/>
      <c r="GY34" s="34"/>
      <c r="GZ34" s="34"/>
      <c r="HA34" s="34"/>
      <c r="HB34" s="34"/>
    </row>
    <row r="35" spans="1:210" s="40" customFormat="1" x14ac:dyDescent="0.25">
      <c r="A35" s="27" t="str">
        <f t="shared" si="0"/>
        <v xml:space="preserve"> </v>
      </c>
      <c r="B35" s="27" t="str">
        <f t="shared" si="1"/>
        <v xml:space="preserve"> </v>
      </c>
      <c r="C35" s="27" t="str">
        <f t="shared" si="2"/>
        <v xml:space="preserve"> </v>
      </c>
      <c r="D35" s="27">
        <f t="shared" si="3"/>
        <v>1</v>
      </c>
      <c r="E35" s="27" t="str">
        <f t="shared" si="4"/>
        <v xml:space="preserve"> </v>
      </c>
      <c r="F35" s="37"/>
      <c r="G35" s="27"/>
      <c r="H35" s="27"/>
      <c r="I35" s="111">
        <v>27</v>
      </c>
      <c r="J35" s="2" t="s">
        <v>14</v>
      </c>
      <c r="K35" s="3" t="s">
        <v>151</v>
      </c>
      <c r="L35" s="3" t="s">
        <v>152</v>
      </c>
      <c r="M35" s="3" t="s">
        <v>17</v>
      </c>
      <c r="N35" s="8">
        <v>9000000</v>
      </c>
      <c r="O35" s="3">
        <v>8</v>
      </c>
      <c r="P35" s="3">
        <v>8</v>
      </c>
      <c r="Q35" s="15"/>
      <c r="R35" s="6" t="s">
        <v>153</v>
      </c>
      <c r="S35" s="2"/>
      <c r="T35" s="7"/>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4"/>
      <c r="BR35" s="34"/>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4"/>
      <c r="FD35" s="34"/>
      <c r="FE35" s="34"/>
      <c r="FF35" s="34"/>
      <c r="FG35" s="34"/>
      <c r="FH35" s="34"/>
      <c r="FI35" s="34"/>
      <c r="FJ35" s="34"/>
      <c r="FK35" s="34"/>
      <c r="FL35" s="34"/>
      <c r="FM35" s="34"/>
      <c r="FN35" s="34"/>
      <c r="FO35" s="34"/>
      <c r="FP35" s="34"/>
      <c r="FQ35" s="34"/>
      <c r="FR35" s="34"/>
      <c r="FS35" s="34"/>
      <c r="FT35" s="34"/>
      <c r="FU35" s="34"/>
      <c r="FV35" s="34"/>
      <c r="FW35" s="34"/>
      <c r="FX35" s="34"/>
      <c r="FY35" s="34"/>
      <c r="FZ35" s="34"/>
      <c r="GA35" s="34"/>
      <c r="GB35" s="34"/>
      <c r="GC35" s="34"/>
      <c r="GD35" s="34"/>
      <c r="GE35" s="34"/>
      <c r="GF35" s="34"/>
      <c r="GG35" s="34"/>
      <c r="GH35" s="34"/>
      <c r="GI35" s="34"/>
      <c r="GJ35" s="34"/>
      <c r="GK35" s="34"/>
      <c r="GL35" s="34"/>
      <c r="GM35" s="34"/>
      <c r="GN35" s="34"/>
      <c r="GO35" s="34"/>
      <c r="GP35" s="34"/>
      <c r="GQ35" s="34"/>
      <c r="GR35" s="34"/>
      <c r="GS35" s="34"/>
      <c r="GT35" s="34"/>
      <c r="GU35" s="34"/>
      <c r="GV35" s="34"/>
      <c r="GW35" s="34"/>
      <c r="GX35" s="34"/>
      <c r="GY35" s="34"/>
      <c r="GZ35" s="34"/>
      <c r="HA35" s="34"/>
      <c r="HB35" s="34"/>
    </row>
    <row r="36" spans="1:210" s="40" customFormat="1" x14ac:dyDescent="0.25">
      <c r="A36" s="27" t="str">
        <f t="shared" si="0"/>
        <v xml:space="preserve"> </v>
      </c>
      <c r="B36" s="27" t="str">
        <f t="shared" si="1"/>
        <v xml:space="preserve"> </v>
      </c>
      <c r="C36" s="27" t="str">
        <f t="shared" si="2"/>
        <v xml:space="preserve"> </v>
      </c>
      <c r="D36" s="27" t="str">
        <f t="shared" si="3"/>
        <v xml:space="preserve"> </v>
      </c>
      <c r="E36" s="27">
        <f t="shared" si="4"/>
        <v>1</v>
      </c>
      <c r="F36" s="37"/>
      <c r="G36" s="27"/>
      <c r="H36" s="27"/>
      <c r="I36" s="72">
        <v>28</v>
      </c>
      <c r="J36" s="2" t="s">
        <v>15</v>
      </c>
      <c r="K36" s="3" t="s">
        <v>154</v>
      </c>
      <c r="L36" s="3" t="s">
        <v>155</v>
      </c>
      <c r="M36" s="3" t="s">
        <v>17</v>
      </c>
      <c r="N36" s="8">
        <v>200000</v>
      </c>
      <c r="O36" s="3">
        <v>7</v>
      </c>
      <c r="P36" s="3">
        <v>7</v>
      </c>
      <c r="Q36" s="9" t="s">
        <v>156</v>
      </c>
      <c r="R36" s="12" t="s">
        <v>157</v>
      </c>
      <c r="S36" s="3" t="s">
        <v>158</v>
      </c>
      <c r="T36" s="11" t="s">
        <v>159</v>
      </c>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c r="EP36" s="34"/>
      <c r="EQ36" s="34"/>
      <c r="ER36" s="34"/>
      <c r="ES36" s="34"/>
      <c r="ET36" s="34"/>
      <c r="EU36" s="34"/>
      <c r="EV36" s="34"/>
      <c r="EW36" s="34"/>
      <c r="EX36" s="34"/>
      <c r="EY36" s="34"/>
      <c r="EZ36" s="34"/>
      <c r="FA36" s="34"/>
      <c r="FB36" s="34"/>
      <c r="FC36" s="34"/>
      <c r="FD36" s="34"/>
      <c r="FE36" s="34"/>
      <c r="FF36" s="34"/>
      <c r="FG36" s="34"/>
      <c r="FH36" s="34"/>
      <c r="FI36" s="34"/>
      <c r="FJ36" s="34"/>
      <c r="FK36" s="34"/>
      <c r="FL36" s="34"/>
      <c r="FM36" s="34"/>
      <c r="FN36" s="34"/>
      <c r="FO36" s="34"/>
      <c r="FP36" s="34"/>
      <c r="FQ36" s="34"/>
      <c r="FR36" s="34"/>
      <c r="FS36" s="34"/>
      <c r="FT36" s="34"/>
      <c r="FU36" s="34"/>
      <c r="FV36" s="34"/>
      <c r="FW36" s="34"/>
      <c r="FX36" s="34"/>
      <c r="FY36" s="34"/>
      <c r="FZ36" s="34"/>
      <c r="GA36" s="34"/>
      <c r="GB36" s="34"/>
      <c r="GC36" s="34"/>
      <c r="GD36" s="34"/>
      <c r="GE36" s="34"/>
      <c r="GF36" s="34"/>
      <c r="GG36" s="34"/>
      <c r="GH36" s="34"/>
      <c r="GI36" s="34"/>
      <c r="GJ36" s="34"/>
      <c r="GK36" s="34"/>
      <c r="GL36" s="34"/>
      <c r="GM36" s="34"/>
      <c r="GN36" s="34"/>
      <c r="GO36" s="34"/>
      <c r="GP36" s="34"/>
      <c r="GQ36" s="34"/>
      <c r="GR36" s="34"/>
      <c r="GS36" s="34"/>
      <c r="GT36" s="34"/>
      <c r="GU36" s="34"/>
      <c r="GV36" s="34"/>
      <c r="GW36" s="34"/>
      <c r="GX36" s="34"/>
      <c r="GY36" s="34"/>
      <c r="GZ36" s="34"/>
      <c r="HA36" s="34"/>
      <c r="HB36" s="34"/>
    </row>
    <row r="37" spans="1:210" s="40" customFormat="1" ht="30" x14ac:dyDescent="0.25">
      <c r="A37" s="27" t="str">
        <f t="shared" si="0"/>
        <v xml:space="preserve"> </v>
      </c>
      <c r="B37" s="27" t="str">
        <f t="shared" si="1"/>
        <v xml:space="preserve"> </v>
      </c>
      <c r="C37" s="27" t="str">
        <f t="shared" si="2"/>
        <v xml:space="preserve"> </v>
      </c>
      <c r="D37" s="27" t="str">
        <f t="shared" si="3"/>
        <v xml:space="preserve"> </v>
      </c>
      <c r="E37" s="27">
        <f t="shared" si="4"/>
        <v>1</v>
      </c>
      <c r="F37" s="37"/>
      <c r="G37" s="27"/>
      <c r="H37" s="27"/>
      <c r="I37" s="111">
        <v>29</v>
      </c>
      <c r="J37" s="2" t="s">
        <v>15</v>
      </c>
      <c r="K37" s="3" t="s">
        <v>160</v>
      </c>
      <c r="L37" s="3" t="s">
        <v>155</v>
      </c>
      <c r="M37" s="3" t="s">
        <v>17</v>
      </c>
      <c r="N37" s="8">
        <v>500000</v>
      </c>
      <c r="O37" s="3">
        <v>10</v>
      </c>
      <c r="P37" s="3">
        <v>10</v>
      </c>
      <c r="Q37" s="9" t="s">
        <v>161</v>
      </c>
      <c r="R37" s="12" t="s">
        <v>162</v>
      </c>
      <c r="S37" s="3" t="s">
        <v>163</v>
      </c>
      <c r="T37" s="11" t="s">
        <v>164</v>
      </c>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c r="EP37" s="34"/>
      <c r="EQ37" s="34"/>
      <c r="ER37" s="34"/>
      <c r="ES37" s="34"/>
      <c r="ET37" s="34"/>
      <c r="EU37" s="34"/>
      <c r="EV37" s="34"/>
      <c r="EW37" s="34"/>
      <c r="EX37" s="34"/>
      <c r="EY37" s="34"/>
      <c r="EZ37" s="34"/>
      <c r="FA37" s="34"/>
      <c r="FB37" s="34"/>
      <c r="FC37" s="34"/>
      <c r="FD37" s="34"/>
      <c r="FE37" s="34"/>
      <c r="FF37" s="34"/>
      <c r="FG37" s="34"/>
      <c r="FH37" s="34"/>
      <c r="FI37" s="34"/>
      <c r="FJ37" s="34"/>
      <c r="FK37" s="34"/>
      <c r="FL37" s="34"/>
      <c r="FM37" s="34"/>
      <c r="FN37" s="34"/>
      <c r="FO37" s="34"/>
      <c r="FP37" s="34"/>
      <c r="FQ37" s="34"/>
      <c r="FR37" s="34"/>
      <c r="FS37" s="34"/>
      <c r="FT37" s="34"/>
      <c r="FU37" s="34"/>
      <c r="FV37" s="34"/>
      <c r="FW37" s="34"/>
      <c r="FX37" s="34"/>
      <c r="FY37" s="34"/>
      <c r="FZ37" s="34"/>
      <c r="GA37" s="34"/>
      <c r="GB37" s="34"/>
      <c r="GC37" s="34"/>
      <c r="GD37" s="34"/>
      <c r="GE37" s="34"/>
      <c r="GF37" s="34"/>
      <c r="GG37" s="34"/>
      <c r="GH37" s="34"/>
      <c r="GI37" s="34"/>
      <c r="GJ37" s="34"/>
      <c r="GK37" s="34"/>
      <c r="GL37" s="34"/>
      <c r="GM37" s="34"/>
      <c r="GN37" s="34"/>
      <c r="GO37" s="34"/>
      <c r="GP37" s="34"/>
      <c r="GQ37" s="34"/>
      <c r="GR37" s="34"/>
      <c r="GS37" s="34"/>
      <c r="GT37" s="34"/>
      <c r="GU37" s="34"/>
      <c r="GV37" s="34"/>
      <c r="GW37" s="34"/>
      <c r="GX37" s="34"/>
      <c r="GY37" s="34"/>
      <c r="GZ37" s="34"/>
      <c r="HA37" s="34"/>
      <c r="HB37" s="34"/>
    </row>
    <row r="38" spans="1:210" s="40" customFormat="1" ht="30" x14ac:dyDescent="0.25">
      <c r="A38" s="27" t="str">
        <f t="shared" si="0"/>
        <v xml:space="preserve"> </v>
      </c>
      <c r="B38" s="27" t="str">
        <f t="shared" si="1"/>
        <v xml:space="preserve"> </v>
      </c>
      <c r="C38" s="27" t="str">
        <f t="shared" si="2"/>
        <v xml:space="preserve"> </v>
      </c>
      <c r="D38" s="27" t="str">
        <f t="shared" si="3"/>
        <v xml:space="preserve"> </v>
      </c>
      <c r="E38" s="27">
        <f t="shared" si="4"/>
        <v>1</v>
      </c>
      <c r="F38" s="37"/>
      <c r="G38" s="27"/>
      <c r="H38" s="27"/>
      <c r="I38" s="72">
        <v>30</v>
      </c>
      <c r="J38" s="2" t="s">
        <v>15</v>
      </c>
      <c r="K38" s="3" t="s">
        <v>165</v>
      </c>
      <c r="L38" s="3" t="s">
        <v>155</v>
      </c>
      <c r="M38" s="3" t="s">
        <v>17</v>
      </c>
      <c r="N38" s="8">
        <v>90000</v>
      </c>
      <c r="O38" s="3">
        <v>29</v>
      </c>
      <c r="P38" s="3">
        <v>39</v>
      </c>
      <c r="Q38" s="9" t="s">
        <v>166</v>
      </c>
      <c r="R38" s="12" t="s">
        <v>167</v>
      </c>
      <c r="S38" s="3" t="s">
        <v>168</v>
      </c>
      <c r="T38" s="11" t="s">
        <v>169</v>
      </c>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c r="EP38" s="34"/>
      <c r="EQ38" s="34"/>
      <c r="ER38" s="34"/>
      <c r="ES38" s="34"/>
      <c r="ET38" s="34"/>
      <c r="EU38" s="34"/>
      <c r="EV38" s="34"/>
      <c r="EW38" s="34"/>
      <c r="EX38" s="34"/>
      <c r="EY38" s="34"/>
      <c r="EZ38" s="34"/>
      <c r="FA38" s="34"/>
      <c r="FB38" s="34"/>
      <c r="FC38" s="34"/>
      <c r="FD38" s="34"/>
      <c r="FE38" s="34"/>
      <c r="FF38" s="34"/>
      <c r="FG38" s="34"/>
      <c r="FH38" s="34"/>
      <c r="FI38" s="34"/>
      <c r="FJ38" s="34"/>
      <c r="FK38" s="34"/>
      <c r="FL38" s="34"/>
      <c r="FM38" s="34"/>
      <c r="FN38" s="34"/>
      <c r="FO38" s="34"/>
      <c r="FP38" s="34"/>
      <c r="FQ38" s="34"/>
      <c r="FR38" s="34"/>
      <c r="FS38" s="34"/>
      <c r="FT38" s="34"/>
      <c r="FU38" s="34"/>
      <c r="FV38" s="34"/>
      <c r="FW38" s="34"/>
      <c r="FX38" s="34"/>
      <c r="FY38" s="34"/>
      <c r="FZ38" s="34"/>
      <c r="GA38" s="34"/>
      <c r="GB38" s="34"/>
      <c r="GC38" s="34"/>
      <c r="GD38" s="34"/>
      <c r="GE38" s="34"/>
      <c r="GF38" s="34"/>
      <c r="GG38" s="34"/>
      <c r="GH38" s="34"/>
      <c r="GI38" s="34"/>
      <c r="GJ38" s="34"/>
      <c r="GK38" s="34"/>
      <c r="GL38" s="34"/>
      <c r="GM38" s="34"/>
      <c r="GN38" s="34"/>
      <c r="GO38" s="34"/>
      <c r="GP38" s="34"/>
      <c r="GQ38" s="34"/>
      <c r="GR38" s="34"/>
      <c r="GS38" s="34"/>
      <c r="GT38" s="34"/>
      <c r="GU38" s="34"/>
      <c r="GV38" s="34"/>
      <c r="GW38" s="34"/>
      <c r="GX38" s="34"/>
      <c r="GY38" s="34"/>
      <c r="GZ38" s="34"/>
      <c r="HA38" s="34"/>
      <c r="HB38" s="34"/>
    </row>
    <row r="39" spans="1:210" s="40" customFormat="1" ht="30" x14ac:dyDescent="0.25">
      <c r="A39" s="27" t="str">
        <f t="shared" si="0"/>
        <v xml:space="preserve"> </v>
      </c>
      <c r="B39" s="27" t="str">
        <f t="shared" si="1"/>
        <v xml:space="preserve"> </v>
      </c>
      <c r="C39" s="27" t="str">
        <f t="shared" si="2"/>
        <v xml:space="preserve"> </v>
      </c>
      <c r="D39" s="27" t="str">
        <f t="shared" si="3"/>
        <v xml:space="preserve"> </v>
      </c>
      <c r="E39" s="27">
        <f t="shared" si="4"/>
        <v>1</v>
      </c>
      <c r="F39" s="37"/>
      <c r="G39" s="27"/>
      <c r="H39" s="27"/>
      <c r="I39" s="111">
        <v>31</v>
      </c>
      <c r="J39" s="2" t="s">
        <v>15</v>
      </c>
      <c r="K39" s="3" t="s">
        <v>170</v>
      </c>
      <c r="L39" s="3" t="s">
        <v>171</v>
      </c>
      <c r="M39" s="3" t="s">
        <v>17</v>
      </c>
      <c r="N39" s="8">
        <v>200000</v>
      </c>
      <c r="O39" s="3">
        <v>39</v>
      </c>
      <c r="P39" s="3">
        <v>49</v>
      </c>
      <c r="Q39" s="14" t="s">
        <v>172</v>
      </c>
      <c r="R39" s="16" t="s">
        <v>173</v>
      </c>
      <c r="S39" s="3" t="s">
        <v>174</v>
      </c>
      <c r="T39" s="11">
        <v>988277497</v>
      </c>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c r="EP39" s="34"/>
      <c r="EQ39" s="34"/>
      <c r="ER39" s="34"/>
      <c r="ES39" s="34"/>
      <c r="ET39" s="34"/>
      <c r="EU39" s="34"/>
      <c r="EV39" s="34"/>
      <c r="EW39" s="34"/>
      <c r="EX39" s="34"/>
      <c r="EY39" s="34"/>
      <c r="EZ39" s="34"/>
      <c r="FA39" s="34"/>
      <c r="FB39" s="34"/>
      <c r="FC39" s="34"/>
      <c r="FD39" s="34"/>
      <c r="FE39" s="34"/>
      <c r="FF39" s="34"/>
      <c r="FG39" s="34"/>
      <c r="FH39" s="34"/>
      <c r="FI39" s="34"/>
      <c r="FJ39" s="34"/>
      <c r="FK39" s="34"/>
      <c r="FL39" s="34"/>
      <c r="FM39" s="34"/>
      <c r="FN39" s="34"/>
      <c r="FO39" s="34"/>
      <c r="FP39" s="34"/>
      <c r="FQ39" s="34"/>
      <c r="FR39" s="34"/>
      <c r="FS39" s="34"/>
      <c r="FT39" s="34"/>
      <c r="FU39" s="34"/>
      <c r="FV39" s="34"/>
      <c r="FW39" s="34"/>
      <c r="FX39" s="34"/>
      <c r="FY39" s="34"/>
      <c r="FZ39" s="34"/>
      <c r="GA39" s="34"/>
      <c r="GB39" s="34"/>
      <c r="GC39" s="34"/>
      <c r="GD39" s="34"/>
      <c r="GE39" s="34"/>
      <c r="GF39" s="34"/>
      <c r="GG39" s="34"/>
      <c r="GH39" s="34"/>
      <c r="GI39" s="34"/>
      <c r="GJ39" s="34"/>
      <c r="GK39" s="34"/>
      <c r="GL39" s="34"/>
      <c r="GM39" s="34"/>
      <c r="GN39" s="34"/>
      <c r="GO39" s="34"/>
      <c r="GP39" s="34"/>
      <c r="GQ39" s="34"/>
      <c r="GR39" s="34"/>
      <c r="GS39" s="34"/>
      <c r="GT39" s="34"/>
      <c r="GU39" s="34"/>
      <c r="GV39" s="34"/>
      <c r="GW39" s="34"/>
      <c r="GX39" s="34"/>
      <c r="GY39" s="34"/>
      <c r="GZ39" s="34"/>
      <c r="HA39" s="34"/>
      <c r="HB39" s="34"/>
    </row>
    <row r="40" spans="1:210" s="40" customFormat="1" ht="75" x14ac:dyDescent="0.25">
      <c r="A40" s="27" t="str">
        <f t="shared" si="0"/>
        <v xml:space="preserve"> </v>
      </c>
      <c r="B40" s="27" t="str">
        <f t="shared" si="1"/>
        <v xml:space="preserve"> </v>
      </c>
      <c r="C40" s="27" t="str">
        <f t="shared" si="2"/>
        <v xml:space="preserve"> </v>
      </c>
      <c r="D40" s="27" t="str">
        <f t="shared" si="3"/>
        <v xml:space="preserve"> </v>
      </c>
      <c r="E40" s="27">
        <f t="shared" si="4"/>
        <v>1</v>
      </c>
      <c r="F40" s="37"/>
      <c r="G40" s="27"/>
      <c r="H40" s="27"/>
      <c r="I40" s="72">
        <v>32</v>
      </c>
      <c r="J40" s="2" t="s">
        <v>15</v>
      </c>
      <c r="K40" s="3" t="s">
        <v>175</v>
      </c>
      <c r="L40" s="3" t="s">
        <v>171</v>
      </c>
      <c r="M40" s="3" t="s">
        <v>17</v>
      </c>
      <c r="N40" s="8">
        <v>1500000</v>
      </c>
      <c r="O40" s="3">
        <v>39</v>
      </c>
      <c r="P40" s="3">
        <v>18</v>
      </c>
      <c r="Q40" s="9" t="s">
        <v>176</v>
      </c>
      <c r="R40" s="12" t="s">
        <v>101</v>
      </c>
      <c r="S40" s="3" t="s">
        <v>177</v>
      </c>
      <c r="T40" s="11" t="s">
        <v>178</v>
      </c>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c r="EP40" s="34"/>
      <c r="EQ40" s="34"/>
      <c r="ER40" s="34"/>
      <c r="ES40" s="34"/>
      <c r="ET40" s="34"/>
      <c r="EU40" s="34"/>
      <c r="EV40" s="34"/>
      <c r="EW40" s="34"/>
      <c r="EX40" s="34"/>
      <c r="EY40" s="34"/>
      <c r="EZ40" s="34"/>
      <c r="FA40" s="34"/>
      <c r="FB40" s="34"/>
      <c r="FC40" s="34"/>
      <c r="FD40" s="34"/>
      <c r="FE40" s="34"/>
      <c r="FF40" s="34"/>
      <c r="FG40" s="34"/>
      <c r="FH40" s="34"/>
      <c r="FI40" s="34"/>
      <c r="FJ40" s="34"/>
      <c r="FK40" s="34"/>
      <c r="FL40" s="34"/>
      <c r="FM40" s="34"/>
      <c r="FN40" s="34"/>
      <c r="FO40" s="34"/>
      <c r="FP40" s="34"/>
      <c r="FQ40" s="34"/>
      <c r="FR40" s="34"/>
      <c r="FS40" s="34"/>
      <c r="FT40" s="34"/>
      <c r="FU40" s="34"/>
      <c r="FV40" s="34"/>
      <c r="FW40" s="34"/>
      <c r="FX40" s="34"/>
      <c r="FY40" s="34"/>
      <c r="FZ40" s="34"/>
      <c r="GA40" s="34"/>
      <c r="GB40" s="34"/>
      <c r="GC40" s="34"/>
      <c r="GD40" s="34"/>
      <c r="GE40" s="34"/>
      <c r="GF40" s="34"/>
      <c r="GG40" s="34"/>
      <c r="GH40" s="34"/>
      <c r="GI40" s="34"/>
      <c r="GJ40" s="34"/>
      <c r="GK40" s="34"/>
      <c r="GL40" s="34"/>
      <c r="GM40" s="34"/>
      <c r="GN40" s="34"/>
      <c r="GO40" s="34"/>
      <c r="GP40" s="34"/>
      <c r="GQ40" s="34"/>
      <c r="GR40" s="34"/>
      <c r="GS40" s="34"/>
      <c r="GT40" s="34"/>
      <c r="GU40" s="34"/>
      <c r="GV40" s="34"/>
      <c r="GW40" s="34"/>
      <c r="GX40" s="34"/>
      <c r="GY40" s="34"/>
      <c r="GZ40" s="34"/>
      <c r="HA40" s="34"/>
      <c r="HB40" s="34"/>
    </row>
    <row r="41" spans="1:210" s="40" customFormat="1" ht="30" x14ac:dyDescent="0.25">
      <c r="A41" s="27" t="str">
        <f t="shared" si="0"/>
        <v xml:space="preserve"> </v>
      </c>
      <c r="B41" s="27" t="str">
        <f t="shared" si="1"/>
        <v xml:space="preserve"> </v>
      </c>
      <c r="C41" s="27" t="str">
        <f t="shared" si="2"/>
        <v xml:space="preserve"> </v>
      </c>
      <c r="D41" s="27" t="str">
        <f t="shared" si="3"/>
        <v xml:space="preserve"> </v>
      </c>
      <c r="E41" s="27">
        <f t="shared" si="4"/>
        <v>1</v>
      </c>
      <c r="F41" s="37"/>
      <c r="G41" s="27"/>
      <c r="H41" s="27"/>
      <c r="I41" s="111">
        <v>33</v>
      </c>
      <c r="J41" s="2" t="s">
        <v>15</v>
      </c>
      <c r="K41" s="3" t="s">
        <v>179</v>
      </c>
      <c r="L41" s="3" t="s">
        <v>171</v>
      </c>
      <c r="M41" s="3" t="s">
        <v>17</v>
      </c>
      <c r="N41" s="8">
        <v>1000000</v>
      </c>
      <c r="O41" s="3">
        <v>38</v>
      </c>
      <c r="P41" s="3">
        <v>15</v>
      </c>
      <c r="Q41" s="14" t="s">
        <v>180</v>
      </c>
      <c r="R41" s="16" t="s">
        <v>181</v>
      </c>
      <c r="S41" s="3" t="s">
        <v>182</v>
      </c>
      <c r="T41" s="11"/>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row>
    <row r="42" spans="1:210" s="40" customFormat="1" ht="45" x14ac:dyDescent="0.25">
      <c r="A42" s="27" t="str">
        <f t="shared" si="0"/>
        <v xml:space="preserve"> </v>
      </c>
      <c r="B42" s="27" t="str">
        <f t="shared" si="1"/>
        <v xml:space="preserve"> </v>
      </c>
      <c r="C42" s="27" t="str">
        <f t="shared" si="2"/>
        <v xml:space="preserve"> </v>
      </c>
      <c r="D42" s="27" t="str">
        <f t="shared" si="3"/>
        <v xml:space="preserve"> </v>
      </c>
      <c r="E42" s="27">
        <f t="shared" si="4"/>
        <v>1</v>
      </c>
      <c r="F42" s="37"/>
      <c r="G42" s="27"/>
      <c r="H42" s="27"/>
      <c r="I42" s="72">
        <v>34</v>
      </c>
      <c r="J42" s="2" t="s">
        <v>15</v>
      </c>
      <c r="K42" s="3" t="s">
        <v>183</v>
      </c>
      <c r="L42" s="3" t="s">
        <v>171</v>
      </c>
      <c r="M42" s="3" t="s">
        <v>17</v>
      </c>
      <c r="N42" s="8">
        <v>1500000</v>
      </c>
      <c r="O42" s="3">
        <v>37</v>
      </c>
      <c r="P42" s="3">
        <v>35</v>
      </c>
      <c r="Q42" s="14" t="s">
        <v>184</v>
      </c>
      <c r="R42" s="16" t="s">
        <v>173</v>
      </c>
      <c r="S42" s="3" t="s">
        <v>185</v>
      </c>
      <c r="T42" s="11"/>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row>
    <row r="43" spans="1:210" s="40" customFormat="1" x14ac:dyDescent="0.25">
      <c r="A43" s="27" t="str">
        <f t="shared" si="0"/>
        <v xml:space="preserve"> </v>
      </c>
      <c r="B43" s="27" t="str">
        <f t="shared" si="1"/>
        <v xml:space="preserve"> </v>
      </c>
      <c r="C43" s="27" t="str">
        <f t="shared" si="2"/>
        <v xml:space="preserve"> </v>
      </c>
      <c r="D43" s="27">
        <f t="shared" si="3"/>
        <v>1</v>
      </c>
      <c r="E43" s="27" t="str">
        <f t="shared" si="4"/>
        <v xml:space="preserve"> </v>
      </c>
      <c r="F43" s="37"/>
      <c r="G43" s="27"/>
      <c r="H43" s="27"/>
      <c r="I43" s="111">
        <v>35</v>
      </c>
      <c r="J43" s="2" t="s">
        <v>14</v>
      </c>
      <c r="K43" s="3" t="s">
        <v>186</v>
      </c>
      <c r="L43" s="3" t="s">
        <v>155</v>
      </c>
      <c r="M43" s="3" t="s">
        <v>17</v>
      </c>
      <c r="N43" s="8">
        <v>1600000</v>
      </c>
      <c r="O43" s="3">
        <v>8</v>
      </c>
      <c r="P43" s="3">
        <v>8</v>
      </c>
      <c r="Q43" s="15"/>
      <c r="R43" s="12" t="s">
        <v>187</v>
      </c>
      <c r="S43" s="3" t="s">
        <v>188</v>
      </c>
      <c r="T43" s="11" t="s">
        <v>189</v>
      </c>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row>
    <row r="44" spans="1:210" s="40" customFormat="1" x14ac:dyDescent="0.25">
      <c r="A44" s="27" t="str">
        <f t="shared" si="0"/>
        <v xml:space="preserve"> </v>
      </c>
      <c r="B44" s="27" t="str">
        <f t="shared" si="1"/>
        <v xml:space="preserve"> </v>
      </c>
      <c r="C44" s="27" t="str">
        <f t="shared" si="2"/>
        <v xml:space="preserve"> </v>
      </c>
      <c r="D44" s="27">
        <f t="shared" si="3"/>
        <v>1</v>
      </c>
      <c r="E44" s="27" t="str">
        <f t="shared" si="4"/>
        <v xml:space="preserve"> </v>
      </c>
      <c r="F44" s="37"/>
      <c r="G44" s="27"/>
      <c r="H44" s="27"/>
      <c r="I44" s="72">
        <v>36</v>
      </c>
      <c r="J44" s="2" t="s">
        <v>14</v>
      </c>
      <c r="K44" s="3" t="s">
        <v>190</v>
      </c>
      <c r="L44" s="3" t="s">
        <v>155</v>
      </c>
      <c r="M44" s="3" t="s">
        <v>17</v>
      </c>
      <c r="N44" s="8">
        <v>1070000</v>
      </c>
      <c r="O44" s="3">
        <v>7</v>
      </c>
      <c r="P44" s="3">
        <v>20</v>
      </c>
      <c r="Q44" s="5"/>
      <c r="R44" s="17" t="s">
        <v>191</v>
      </c>
      <c r="S44" s="2" t="s">
        <v>192</v>
      </c>
      <c r="T44" s="7"/>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34"/>
      <c r="GL44" s="34"/>
      <c r="GM44" s="34"/>
      <c r="GN44" s="34"/>
      <c r="GO44" s="34"/>
      <c r="GP44" s="34"/>
      <c r="GQ44" s="34"/>
      <c r="GR44" s="34"/>
      <c r="GS44" s="34"/>
      <c r="GT44" s="34"/>
      <c r="GU44" s="34"/>
      <c r="GV44" s="34"/>
      <c r="GW44" s="34"/>
      <c r="GX44" s="34"/>
      <c r="GY44" s="34"/>
      <c r="GZ44" s="34"/>
      <c r="HA44" s="34"/>
      <c r="HB44" s="34"/>
    </row>
    <row r="45" spans="1:210" s="40" customFormat="1" x14ac:dyDescent="0.25">
      <c r="A45" s="27"/>
      <c r="B45" s="27"/>
      <c r="C45" s="27"/>
      <c r="D45" s="27"/>
      <c r="E45" s="27"/>
      <c r="F45" s="37"/>
      <c r="G45" s="27"/>
      <c r="H45" s="27"/>
      <c r="I45" s="72"/>
      <c r="J45" s="2"/>
      <c r="K45" s="3"/>
      <c r="L45" s="3"/>
      <c r="M45" s="3"/>
      <c r="N45" s="8"/>
      <c r="O45" s="3"/>
      <c r="P45" s="3"/>
      <c r="Q45" s="5"/>
      <c r="R45" s="17"/>
      <c r="S45" s="2"/>
      <c r="T45" s="7"/>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c r="EP45" s="34"/>
      <c r="EQ45" s="34"/>
      <c r="ER45" s="34"/>
      <c r="ES45" s="34"/>
      <c r="ET45" s="34"/>
      <c r="EU45" s="34"/>
      <c r="EV45" s="34"/>
      <c r="EW45" s="34"/>
      <c r="EX45" s="34"/>
      <c r="EY45" s="34"/>
      <c r="EZ45" s="34"/>
      <c r="FA45" s="34"/>
      <c r="FB45" s="34"/>
      <c r="FC45" s="34"/>
      <c r="FD45" s="34"/>
      <c r="FE45" s="34"/>
      <c r="FF45" s="34"/>
      <c r="FG45" s="34"/>
      <c r="FH45" s="34"/>
      <c r="FI45" s="34"/>
      <c r="FJ45" s="34"/>
      <c r="FK45" s="34"/>
      <c r="FL45" s="34"/>
      <c r="FM45" s="34"/>
      <c r="FN45" s="34"/>
      <c r="FO45" s="34"/>
      <c r="FP45" s="34"/>
      <c r="FQ45" s="34"/>
      <c r="FR45" s="34"/>
      <c r="FS45" s="34"/>
      <c r="FT45" s="34"/>
      <c r="FU45" s="34"/>
      <c r="FV45" s="34"/>
      <c r="FW45" s="34"/>
      <c r="FX45" s="34"/>
      <c r="FY45" s="34"/>
      <c r="FZ45" s="34"/>
      <c r="GA45" s="34"/>
      <c r="GB45" s="34"/>
      <c r="GC45" s="34"/>
      <c r="GD45" s="34"/>
      <c r="GE45" s="34"/>
      <c r="GF45" s="34"/>
      <c r="GG45" s="34"/>
      <c r="GH45" s="34"/>
      <c r="GI45" s="34"/>
      <c r="GJ45" s="34"/>
      <c r="GK45" s="34"/>
      <c r="GL45" s="34"/>
      <c r="GM45" s="34"/>
      <c r="GN45" s="34"/>
      <c r="GO45" s="34"/>
      <c r="GP45" s="34"/>
      <c r="GQ45" s="34"/>
      <c r="GR45" s="34"/>
      <c r="GS45" s="34"/>
      <c r="GT45" s="34"/>
      <c r="GU45" s="34"/>
      <c r="GV45" s="34"/>
      <c r="GW45" s="34"/>
      <c r="GX45" s="34"/>
      <c r="GY45" s="34"/>
      <c r="GZ45" s="34"/>
      <c r="HA45" s="34"/>
      <c r="HB45" s="34"/>
    </row>
    <row r="46" spans="1:210" s="40" customFormat="1" ht="30" x14ac:dyDescent="0.25">
      <c r="A46" s="27" t="str">
        <f t="shared" si="0"/>
        <v xml:space="preserve"> </v>
      </c>
      <c r="B46" s="27" t="str">
        <f t="shared" si="1"/>
        <v xml:space="preserve"> </v>
      </c>
      <c r="C46" s="27" t="str">
        <f t="shared" si="2"/>
        <v xml:space="preserve"> </v>
      </c>
      <c r="D46" s="27" t="str">
        <f t="shared" si="3"/>
        <v xml:space="preserve"> </v>
      </c>
      <c r="E46" s="27">
        <f t="shared" si="4"/>
        <v>1</v>
      </c>
      <c r="F46" s="37"/>
      <c r="G46" s="27"/>
      <c r="H46" s="27"/>
      <c r="I46" s="72">
        <v>39</v>
      </c>
      <c r="J46" s="2" t="s">
        <v>15</v>
      </c>
      <c r="K46" s="3" t="s">
        <v>193</v>
      </c>
      <c r="L46" s="3" t="s">
        <v>194</v>
      </c>
      <c r="M46" s="3" t="s">
        <v>195</v>
      </c>
      <c r="N46" s="8">
        <v>4000000</v>
      </c>
      <c r="O46" s="3">
        <v>62</v>
      </c>
      <c r="P46" s="3">
        <v>93</v>
      </c>
      <c r="Q46" s="9" t="s">
        <v>196</v>
      </c>
      <c r="R46" s="6" t="s">
        <v>197</v>
      </c>
      <c r="S46" s="2" t="s">
        <v>198</v>
      </c>
      <c r="T46" s="11" t="s">
        <v>199</v>
      </c>
      <c r="U46" s="30"/>
      <c r="V46" s="30"/>
      <c r="W46" s="30"/>
      <c r="X46" s="30"/>
      <c r="Y46" s="30"/>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c r="EP46" s="34"/>
      <c r="EQ46" s="34"/>
      <c r="ER46" s="34"/>
      <c r="ES46" s="34"/>
      <c r="ET46" s="34"/>
      <c r="EU46" s="34"/>
      <c r="EV46" s="34"/>
      <c r="EW46" s="34"/>
      <c r="EX46" s="34"/>
      <c r="EY46" s="34"/>
      <c r="EZ46" s="34"/>
      <c r="FA46" s="34"/>
      <c r="FB46" s="34"/>
      <c r="FC46" s="34"/>
      <c r="FD46" s="34"/>
      <c r="FE46" s="34"/>
      <c r="FF46" s="34"/>
      <c r="FG46" s="34"/>
      <c r="FH46" s="34"/>
      <c r="FI46" s="34"/>
      <c r="FJ46" s="34"/>
      <c r="FK46" s="34"/>
      <c r="FL46" s="34"/>
      <c r="FM46" s="34"/>
      <c r="FN46" s="34"/>
      <c r="FO46" s="34"/>
      <c r="FP46" s="34"/>
      <c r="FQ46" s="34"/>
      <c r="FR46" s="34"/>
      <c r="FS46" s="34"/>
      <c r="FT46" s="34"/>
      <c r="FU46" s="34"/>
      <c r="FV46" s="34"/>
      <c r="FW46" s="34"/>
      <c r="FX46" s="34"/>
      <c r="FY46" s="34"/>
      <c r="FZ46" s="34"/>
      <c r="GA46" s="34"/>
      <c r="GB46" s="34"/>
      <c r="GC46" s="34"/>
      <c r="GD46" s="34"/>
      <c r="GE46" s="34"/>
      <c r="GF46" s="34"/>
      <c r="GG46" s="34"/>
      <c r="GH46" s="34"/>
      <c r="GI46" s="34"/>
      <c r="GJ46" s="34"/>
      <c r="GK46" s="34"/>
      <c r="GL46" s="34"/>
      <c r="GM46" s="34"/>
      <c r="GN46" s="34"/>
      <c r="GO46" s="34"/>
      <c r="GP46" s="34"/>
      <c r="GQ46" s="34"/>
      <c r="GR46" s="34"/>
      <c r="GS46" s="34"/>
      <c r="GT46" s="34"/>
      <c r="GU46" s="34"/>
      <c r="GV46" s="34"/>
      <c r="GW46" s="34"/>
      <c r="GX46" s="34"/>
      <c r="GY46" s="34"/>
      <c r="GZ46" s="34"/>
      <c r="HA46" s="34"/>
      <c r="HB46" s="34"/>
    </row>
    <row r="47" spans="1:210" s="76" customFormat="1" ht="60" x14ac:dyDescent="0.25">
      <c r="A47" s="72" t="str">
        <f t="shared" si="0"/>
        <v xml:space="preserve"> </v>
      </c>
      <c r="B47" s="72" t="str">
        <f t="shared" si="1"/>
        <v xml:space="preserve"> </v>
      </c>
      <c r="C47" s="72" t="str">
        <f t="shared" si="2"/>
        <v xml:space="preserve"> </v>
      </c>
      <c r="D47" s="72" t="str">
        <f t="shared" si="3"/>
        <v xml:space="preserve"> </v>
      </c>
      <c r="E47" s="72">
        <f t="shared" si="4"/>
        <v>1</v>
      </c>
      <c r="F47" s="73"/>
      <c r="G47" s="72"/>
      <c r="H47" s="72"/>
      <c r="I47" s="72">
        <v>40</v>
      </c>
      <c r="J47" s="3" t="s">
        <v>15</v>
      </c>
      <c r="K47" s="3" t="s">
        <v>200</v>
      </c>
      <c r="L47" s="3" t="s">
        <v>194</v>
      </c>
      <c r="M47" s="3" t="s">
        <v>195</v>
      </c>
      <c r="N47" s="8">
        <v>10000000</v>
      </c>
      <c r="O47" s="3">
        <v>13</v>
      </c>
      <c r="P47" s="3">
        <v>13</v>
      </c>
      <c r="Q47" s="14" t="s">
        <v>201</v>
      </c>
      <c r="R47" s="3" t="s">
        <v>202</v>
      </c>
      <c r="S47" s="8" t="s">
        <v>203</v>
      </c>
      <c r="T47" s="13"/>
      <c r="U47" s="74"/>
      <c r="V47" s="74"/>
      <c r="W47" s="74"/>
      <c r="X47" s="74"/>
      <c r="Y47" s="74"/>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c r="EO47" s="75"/>
      <c r="EP47" s="75"/>
      <c r="EQ47" s="75"/>
      <c r="ER47" s="75"/>
      <c r="ES47" s="75"/>
      <c r="ET47" s="75"/>
      <c r="EU47" s="75"/>
      <c r="EV47" s="75"/>
      <c r="EW47" s="75"/>
      <c r="EX47" s="75"/>
      <c r="EY47" s="75"/>
      <c r="EZ47" s="75"/>
      <c r="FA47" s="75"/>
      <c r="FB47" s="75"/>
      <c r="FC47" s="75"/>
      <c r="FD47" s="75"/>
      <c r="FE47" s="75"/>
      <c r="FF47" s="75"/>
      <c r="FG47" s="75"/>
      <c r="FH47" s="75"/>
      <c r="FI47" s="75"/>
      <c r="FJ47" s="75"/>
      <c r="FK47" s="75"/>
      <c r="FL47" s="75"/>
      <c r="FM47" s="75"/>
      <c r="FN47" s="75"/>
      <c r="FO47" s="75"/>
      <c r="FP47" s="75"/>
      <c r="FQ47" s="75"/>
      <c r="FR47" s="75"/>
      <c r="FS47" s="75"/>
      <c r="FT47" s="75"/>
      <c r="FU47" s="75"/>
      <c r="FV47" s="75"/>
      <c r="FW47" s="75"/>
      <c r="FX47" s="75"/>
      <c r="FY47" s="75"/>
      <c r="FZ47" s="75"/>
      <c r="GA47" s="75"/>
      <c r="GB47" s="75"/>
      <c r="GC47" s="75"/>
      <c r="GD47" s="75"/>
      <c r="GE47" s="75"/>
      <c r="GF47" s="75"/>
      <c r="GG47" s="75"/>
      <c r="GH47" s="75"/>
      <c r="GI47" s="75"/>
      <c r="GJ47" s="75"/>
      <c r="GK47" s="75"/>
      <c r="GL47" s="75"/>
      <c r="GM47" s="75"/>
      <c r="GN47" s="75"/>
      <c r="GO47" s="75"/>
      <c r="GP47" s="75"/>
      <c r="GQ47" s="75"/>
      <c r="GR47" s="75"/>
      <c r="GS47" s="75"/>
      <c r="GT47" s="75"/>
      <c r="GU47" s="75"/>
      <c r="GV47" s="75"/>
      <c r="GW47" s="75"/>
      <c r="GX47" s="75"/>
      <c r="GY47" s="75"/>
      <c r="GZ47" s="75"/>
      <c r="HA47" s="75"/>
      <c r="HB47" s="75"/>
    </row>
    <row r="48" spans="1:210" s="40" customFormat="1" ht="30" x14ac:dyDescent="0.25">
      <c r="A48" s="27" t="str">
        <f t="shared" si="0"/>
        <v xml:space="preserve"> </v>
      </c>
      <c r="B48" s="27" t="str">
        <f t="shared" si="1"/>
        <v xml:space="preserve"> </v>
      </c>
      <c r="C48" s="27">
        <f t="shared" si="2"/>
        <v>1</v>
      </c>
      <c r="D48" s="27" t="str">
        <f t="shared" si="3"/>
        <v xml:space="preserve"> </v>
      </c>
      <c r="E48" s="27" t="str">
        <f t="shared" si="4"/>
        <v xml:space="preserve"> </v>
      </c>
      <c r="F48" s="37"/>
      <c r="G48" s="27"/>
      <c r="H48" s="27"/>
      <c r="I48" s="72">
        <v>41</v>
      </c>
      <c r="J48" s="2" t="s">
        <v>205</v>
      </c>
      <c r="K48" s="3" t="s">
        <v>206</v>
      </c>
      <c r="L48" s="3" t="s">
        <v>194</v>
      </c>
      <c r="M48" s="3" t="s">
        <v>195</v>
      </c>
      <c r="N48" s="8">
        <v>1700000</v>
      </c>
      <c r="O48" s="3">
        <v>11</v>
      </c>
      <c r="P48" s="3">
        <v>100</v>
      </c>
      <c r="Q48" s="6"/>
      <c r="R48" s="6" t="s">
        <v>207</v>
      </c>
      <c r="S48" s="2" t="s">
        <v>208</v>
      </c>
      <c r="T48" s="7" t="s">
        <v>209</v>
      </c>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c r="EP48" s="34"/>
      <c r="EQ48" s="34"/>
      <c r="ER48" s="34"/>
      <c r="ES48" s="34"/>
      <c r="ET48" s="34"/>
      <c r="EU48" s="34"/>
      <c r="EV48" s="34"/>
      <c r="EW48" s="34"/>
      <c r="EX48" s="34"/>
      <c r="EY48" s="34"/>
      <c r="EZ48" s="34"/>
      <c r="FA48" s="34"/>
      <c r="FB48" s="34"/>
      <c r="FC48" s="34"/>
      <c r="FD48" s="34"/>
      <c r="FE48" s="34"/>
      <c r="FF48" s="34"/>
      <c r="FG48" s="34"/>
      <c r="FH48" s="34"/>
      <c r="FI48" s="34"/>
      <c r="FJ48" s="34"/>
      <c r="FK48" s="34"/>
      <c r="FL48" s="34"/>
      <c r="FM48" s="34"/>
      <c r="FN48" s="34"/>
      <c r="FO48" s="34"/>
      <c r="FP48" s="34"/>
      <c r="FQ48" s="34"/>
      <c r="FR48" s="34"/>
      <c r="FS48" s="34"/>
      <c r="FT48" s="34"/>
      <c r="FU48" s="34"/>
      <c r="FV48" s="34"/>
      <c r="FW48" s="34"/>
      <c r="FX48" s="34"/>
      <c r="FY48" s="34"/>
      <c r="FZ48" s="34"/>
      <c r="GA48" s="34"/>
      <c r="GB48" s="34"/>
      <c r="GC48" s="34"/>
      <c r="GD48" s="34"/>
      <c r="GE48" s="34"/>
      <c r="GF48" s="34"/>
      <c r="GG48" s="34"/>
      <c r="GH48" s="34"/>
      <c r="GI48" s="34"/>
      <c r="GJ48" s="34"/>
      <c r="GK48" s="34"/>
      <c r="GL48" s="34"/>
      <c r="GM48" s="34"/>
      <c r="GN48" s="34"/>
      <c r="GO48" s="34"/>
      <c r="GP48" s="34"/>
      <c r="GQ48" s="34"/>
      <c r="GR48" s="34"/>
      <c r="GS48" s="34"/>
      <c r="GT48" s="34"/>
      <c r="GU48" s="34"/>
      <c r="GV48" s="34"/>
      <c r="GW48" s="34"/>
      <c r="GX48" s="34"/>
      <c r="GY48" s="34"/>
      <c r="GZ48" s="34"/>
      <c r="HA48" s="34"/>
      <c r="HB48" s="34"/>
    </row>
    <row r="49" spans="1:210" s="76" customFormat="1" ht="30" x14ac:dyDescent="0.25">
      <c r="A49" s="72" t="str">
        <f t="shared" si="0"/>
        <v xml:space="preserve"> </v>
      </c>
      <c r="B49" s="72" t="str">
        <f t="shared" si="1"/>
        <v xml:space="preserve"> </v>
      </c>
      <c r="C49" s="72" t="str">
        <f t="shared" si="2"/>
        <v xml:space="preserve"> </v>
      </c>
      <c r="D49" s="72" t="str">
        <f t="shared" si="3"/>
        <v xml:space="preserve"> </v>
      </c>
      <c r="E49" s="72">
        <f t="shared" si="4"/>
        <v>1</v>
      </c>
      <c r="F49" s="73"/>
      <c r="G49" s="72"/>
      <c r="H49" s="72"/>
      <c r="I49" s="72">
        <v>42</v>
      </c>
      <c r="J49" s="3" t="s">
        <v>15</v>
      </c>
      <c r="K49" s="3" t="s">
        <v>211</v>
      </c>
      <c r="L49" s="3" t="s">
        <v>212</v>
      </c>
      <c r="M49" s="3" t="s">
        <v>195</v>
      </c>
      <c r="N49" s="8">
        <v>500000</v>
      </c>
      <c r="O49" s="3">
        <v>66</v>
      </c>
      <c r="P49" s="3">
        <v>247</v>
      </c>
      <c r="Q49" s="9" t="s">
        <v>213</v>
      </c>
      <c r="R49" s="9" t="s">
        <v>214</v>
      </c>
      <c r="S49" s="3" t="s">
        <v>215</v>
      </c>
      <c r="T49" s="11" t="s">
        <v>216</v>
      </c>
      <c r="U49" s="74" t="s">
        <v>675</v>
      </c>
      <c r="V49" s="74">
        <v>130</v>
      </c>
      <c r="W49" s="77" t="s">
        <v>738</v>
      </c>
      <c r="X49" s="74" t="s">
        <v>675</v>
      </c>
      <c r="Y49" s="74"/>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c r="EO49" s="75"/>
      <c r="EP49" s="75"/>
      <c r="EQ49" s="75"/>
      <c r="ER49" s="75"/>
      <c r="ES49" s="75"/>
      <c r="ET49" s="75"/>
      <c r="EU49" s="75"/>
      <c r="EV49" s="75"/>
      <c r="EW49" s="75"/>
      <c r="EX49" s="75"/>
      <c r="EY49" s="75"/>
      <c r="EZ49" s="75"/>
      <c r="FA49" s="75"/>
      <c r="FB49" s="75"/>
      <c r="FC49" s="75"/>
      <c r="FD49" s="75"/>
      <c r="FE49" s="75"/>
      <c r="FF49" s="75"/>
      <c r="FG49" s="75"/>
      <c r="FH49" s="75"/>
      <c r="FI49" s="75"/>
      <c r="FJ49" s="75"/>
      <c r="FK49" s="75"/>
      <c r="FL49" s="75"/>
      <c r="FM49" s="75"/>
      <c r="FN49" s="75"/>
      <c r="FO49" s="75"/>
      <c r="FP49" s="75"/>
      <c r="FQ49" s="75"/>
      <c r="FR49" s="75"/>
      <c r="FS49" s="75"/>
      <c r="FT49" s="75"/>
      <c r="FU49" s="75"/>
      <c r="FV49" s="75"/>
      <c r="FW49" s="75"/>
      <c r="FX49" s="75"/>
      <c r="FY49" s="75"/>
      <c r="FZ49" s="75"/>
      <c r="GA49" s="75"/>
      <c r="GB49" s="75"/>
      <c r="GC49" s="75"/>
      <c r="GD49" s="75"/>
      <c r="GE49" s="75"/>
      <c r="GF49" s="75"/>
      <c r="GG49" s="75"/>
      <c r="GH49" s="75"/>
      <c r="GI49" s="75"/>
      <c r="GJ49" s="75"/>
      <c r="GK49" s="75"/>
      <c r="GL49" s="75"/>
      <c r="GM49" s="75"/>
      <c r="GN49" s="75"/>
      <c r="GO49" s="75"/>
      <c r="GP49" s="75"/>
      <c r="GQ49" s="75"/>
      <c r="GR49" s="75"/>
      <c r="GS49" s="75"/>
      <c r="GT49" s="75"/>
      <c r="GU49" s="75"/>
      <c r="GV49" s="75"/>
      <c r="GW49" s="75"/>
      <c r="GX49" s="75"/>
      <c r="GY49" s="75"/>
      <c r="GZ49" s="75"/>
      <c r="HA49" s="75"/>
      <c r="HB49" s="75"/>
    </row>
    <row r="50" spans="1:210" s="40" customFormat="1" ht="30" x14ac:dyDescent="0.25">
      <c r="A50" s="27" t="str">
        <f t="shared" si="0"/>
        <v xml:space="preserve"> </v>
      </c>
      <c r="B50" s="27" t="str">
        <f t="shared" si="1"/>
        <v xml:space="preserve"> </v>
      </c>
      <c r="C50" s="27" t="str">
        <f t="shared" si="2"/>
        <v xml:space="preserve"> </v>
      </c>
      <c r="D50" s="27" t="str">
        <f t="shared" si="3"/>
        <v xml:space="preserve"> </v>
      </c>
      <c r="E50" s="27">
        <f t="shared" si="4"/>
        <v>1</v>
      </c>
      <c r="F50" s="37"/>
      <c r="G50" s="27"/>
      <c r="H50" s="27"/>
      <c r="I50" s="72">
        <v>43</v>
      </c>
      <c r="J50" s="2" t="s">
        <v>15</v>
      </c>
      <c r="K50" s="3" t="s">
        <v>217</v>
      </c>
      <c r="L50" s="3" t="s">
        <v>212</v>
      </c>
      <c r="M50" s="3" t="s">
        <v>195</v>
      </c>
      <c r="N50" s="8">
        <v>200000</v>
      </c>
      <c r="O50" s="3">
        <v>25</v>
      </c>
      <c r="P50" s="3">
        <v>76</v>
      </c>
      <c r="Q50" s="14" t="s">
        <v>218</v>
      </c>
      <c r="R50" s="9" t="s">
        <v>219</v>
      </c>
      <c r="S50" s="3" t="s">
        <v>220</v>
      </c>
      <c r="T50" s="13" t="s">
        <v>221</v>
      </c>
      <c r="U50" s="30"/>
      <c r="V50" s="30"/>
      <c r="W50" s="30"/>
      <c r="X50" s="30"/>
      <c r="Y50" s="30"/>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row>
    <row r="51" spans="1:210" s="40" customFormat="1" ht="30" x14ac:dyDescent="0.25">
      <c r="A51" s="27" t="str">
        <f t="shared" si="0"/>
        <v xml:space="preserve"> </v>
      </c>
      <c r="B51" s="27" t="str">
        <f t="shared" si="1"/>
        <v xml:space="preserve"> </v>
      </c>
      <c r="C51" s="27" t="str">
        <f t="shared" si="2"/>
        <v xml:space="preserve"> </v>
      </c>
      <c r="D51" s="27" t="str">
        <f t="shared" si="3"/>
        <v xml:space="preserve"> </v>
      </c>
      <c r="E51" s="27">
        <f t="shared" si="4"/>
        <v>1</v>
      </c>
      <c r="F51" s="37"/>
      <c r="G51" s="27"/>
      <c r="H51" s="27"/>
      <c r="I51" s="72">
        <v>44</v>
      </c>
      <c r="J51" s="2" t="s">
        <v>15</v>
      </c>
      <c r="K51" s="3" t="s">
        <v>222</v>
      </c>
      <c r="L51" s="3" t="s">
        <v>212</v>
      </c>
      <c r="M51" s="3" t="s">
        <v>195</v>
      </c>
      <c r="N51" s="8">
        <v>200000</v>
      </c>
      <c r="O51" s="3">
        <v>30</v>
      </c>
      <c r="P51" s="3">
        <v>40</v>
      </c>
      <c r="Q51" s="9" t="s">
        <v>223</v>
      </c>
      <c r="R51" s="14" t="s">
        <v>224</v>
      </c>
      <c r="S51" s="3" t="s">
        <v>225</v>
      </c>
      <c r="T51" s="13" t="s">
        <v>226</v>
      </c>
      <c r="U51" s="30"/>
      <c r="V51" s="30"/>
      <c r="W51" s="30"/>
      <c r="X51" s="30"/>
      <c r="Y51" s="30"/>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c r="GH51" s="34"/>
      <c r="GI51" s="34"/>
      <c r="GJ51" s="34"/>
      <c r="GK51" s="34"/>
      <c r="GL51" s="34"/>
      <c r="GM51" s="34"/>
      <c r="GN51" s="34"/>
      <c r="GO51" s="34"/>
      <c r="GP51" s="34"/>
      <c r="GQ51" s="34"/>
      <c r="GR51" s="34"/>
      <c r="GS51" s="34"/>
      <c r="GT51" s="34"/>
      <c r="GU51" s="34"/>
      <c r="GV51" s="34"/>
      <c r="GW51" s="34"/>
      <c r="GX51" s="34"/>
      <c r="GY51" s="34"/>
      <c r="GZ51" s="34"/>
      <c r="HA51" s="34"/>
      <c r="HB51" s="34"/>
    </row>
    <row r="52" spans="1:210" s="40" customFormat="1" ht="30" x14ac:dyDescent="0.25">
      <c r="A52" s="27" t="str">
        <f t="shared" si="0"/>
        <v xml:space="preserve"> </v>
      </c>
      <c r="B52" s="27" t="str">
        <f t="shared" si="1"/>
        <v xml:space="preserve"> </v>
      </c>
      <c r="C52" s="27" t="str">
        <f t="shared" si="2"/>
        <v xml:space="preserve"> </v>
      </c>
      <c r="D52" s="27" t="str">
        <f t="shared" si="3"/>
        <v xml:space="preserve"> </v>
      </c>
      <c r="E52" s="27">
        <f t="shared" si="4"/>
        <v>1</v>
      </c>
      <c r="F52" s="37"/>
      <c r="G52" s="27"/>
      <c r="H52" s="27"/>
      <c r="I52" s="72">
        <v>48</v>
      </c>
      <c r="J52" s="2" t="s">
        <v>15</v>
      </c>
      <c r="K52" s="3" t="s">
        <v>241</v>
      </c>
      <c r="L52" s="3" t="s">
        <v>240</v>
      </c>
      <c r="M52" s="3" t="s">
        <v>195</v>
      </c>
      <c r="N52" s="8">
        <v>200000</v>
      </c>
      <c r="O52" s="3">
        <v>45</v>
      </c>
      <c r="P52" s="3">
        <v>50</v>
      </c>
      <c r="Q52" s="9" t="s">
        <v>242</v>
      </c>
      <c r="R52" s="9" t="s">
        <v>243</v>
      </c>
      <c r="S52" s="8" t="s">
        <v>244</v>
      </c>
      <c r="T52" s="13"/>
      <c r="U52" s="30" t="s">
        <v>675</v>
      </c>
      <c r="V52" s="30"/>
      <c r="W52" s="30"/>
      <c r="X52" s="30"/>
      <c r="Y52" s="30"/>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c r="EP52" s="34"/>
      <c r="EQ52" s="34"/>
      <c r="ER52" s="34"/>
      <c r="ES52" s="34"/>
      <c r="ET52" s="34"/>
      <c r="EU52" s="34"/>
      <c r="EV52" s="34"/>
      <c r="EW52" s="34"/>
      <c r="EX52" s="34"/>
      <c r="EY52" s="34"/>
      <c r="EZ52" s="34"/>
      <c r="FA52" s="34"/>
      <c r="FB52" s="34"/>
      <c r="FC52" s="34"/>
      <c r="FD52" s="34"/>
      <c r="FE52" s="34"/>
      <c r="FF52" s="34"/>
      <c r="FG52" s="34"/>
      <c r="FH52" s="34"/>
      <c r="FI52" s="34"/>
      <c r="FJ52" s="34"/>
      <c r="FK52" s="34"/>
      <c r="FL52" s="34"/>
      <c r="FM52" s="34"/>
      <c r="FN52" s="34"/>
      <c r="FO52" s="34"/>
      <c r="FP52" s="34"/>
      <c r="FQ52" s="34"/>
      <c r="FR52" s="34"/>
      <c r="FS52" s="34"/>
      <c r="FT52" s="34"/>
      <c r="FU52" s="34"/>
      <c r="FV52" s="34"/>
      <c r="FW52" s="34"/>
      <c r="FX52" s="34"/>
      <c r="FY52" s="34"/>
      <c r="FZ52" s="34"/>
      <c r="GA52" s="34"/>
      <c r="GB52" s="34"/>
      <c r="GC52" s="34"/>
      <c r="GD52" s="34"/>
      <c r="GE52" s="34"/>
      <c r="GF52" s="34"/>
      <c r="GG52" s="34"/>
      <c r="GH52" s="34"/>
      <c r="GI52" s="34"/>
      <c r="GJ52" s="34"/>
      <c r="GK52" s="34"/>
      <c r="GL52" s="34"/>
      <c r="GM52" s="34"/>
      <c r="GN52" s="34"/>
      <c r="GO52" s="34"/>
      <c r="GP52" s="34"/>
      <c r="GQ52" s="34"/>
      <c r="GR52" s="34"/>
      <c r="GS52" s="34"/>
      <c r="GT52" s="34"/>
      <c r="GU52" s="34"/>
      <c r="GV52" s="34"/>
      <c r="GW52" s="34"/>
      <c r="GX52" s="34"/>
      <c r="GY52" s="34"/>
      <c r="GZ52" s="34"/>
      <c r="HA52" s="34"/>
      <c r="HB52" s="34"/>
    </row>
    <row r="53" spans="1:210" s="40" customFormat="1" ht="30" x14ac:dyDescent="0.25">
      <c r="A53" s="27" t="str">
        <f t="shared" si="0"/>
        <v xml:space="preserve"> </v>
      </c>
      <c r="B53" s="27" t="str">
        <f t="shared" si="1"/>
        <v xml:space="preserve"> </v>
      </c>
      <c r="C53" s="27" t="str">
        <f t="shared" si="2"/>
        <v xml:space="preserve"> </v>
      </c>
      <c r="D53" s="27" t="str">
        <f t="shared" si="3"/>
        <v xml:space="preserve"> </v>
      </c>
      <c r="E53" s="27">
        <f t="shared" si="4"/>
        <v>1</v>
      </c>
      <c r="F53" s="37"/>
      <c r="G53" s="27"/>
      <c r="H53" s="27"/>
      <c r="I53" s="72">
        <v>49</v>
      </c>
      <c r="J53" s="2" t="s">
        <v>15</v>
      </c>
      <c r="K53" s="3" t="s">
        <v>245</v>
      </c>
      <c r="L53" s="3" t="s">
        <v>240</v>
      </c>
      <c r="M53" s="3" t="s">
        <v>195</v>
      </c>
      <c r="N53" s="8">
        <v>140000</v>
      </c>
      <c r="O53" s="3">
        <v>37</v>
      </c>
      <c r="P53" s="3">
        <v>7</v>
      </c>
      <c r="Q53" s="9" t="s">
        <v>246</v>
      </c>
      <c r="R53" s="3" t="s">
        <v>247</v>
      </c>
      <c r="S53" s="8" t="s">
        <v>248</v>
      </c>
      <c r="T53" s="19">
        <v>1689057992</v>
      </c>
      <c r="U53" s="30" t="s">
        <v>675</v>
      </c>
      <c r="V53" s="30"/>
      <c r="W53" s="30"/>
      <c r="X53" s="30"/>
      <c r="Y53" s="30"/>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row>
    <row r="54" spans="1:210" s="40" customFormat="1" ht="30" x14ac:dyDescent="0.25">
      <c r="A54" s="27" t="str">
        <f t="shared" si="0"/>
        <v xml:space="preserve"> </v>
      </c>
      <c r="B54" s="27" t="str">
        <f t="shared" si="1"/>
        <v xml:space="preserve"> </v>
      </c>
      <c r="C54" s="27" t="str">
        <f t="shared" si="2"/>
        <v xml:space="preserve"> </v>
      </c>
      <c r="D54" s="27" t="str">
        <f t="shared" si="3"/>
        <v xml:space="preserve"> </v>
      </c>
      <c r="E54" s="27">
        <f t="shared" si="4"/>
        <v>1</v>
      </c>
      <c r="F54" s="37"/>
      <c r="G54" s="27"/>
      <c r="H54" s="27"/>
      <c r="I54" s="72">
        <v>50</v>
      </c>
      <c r="J54" s="2" t="s">
        <v>15</v>
      </c>
      <c r="K54" s="3" t="s">
        <v>249</v>
      </c>
      <c r="L54" s="3" t="s">
        <v>240</v>
      </c>
      <c r="M54" s="3" t="s">
        <v>195</v>
      </c>
      <c r="N54" s="8">
        <v>1000000</v>
      </c>
      <c r="O54" s="3">
        <v>11</v>
      </c>
      <c r="P54" s="3">
        <v>11</v>
      </c>
      <c r="Q54" s="14" t="s">
        <v>250</v>
      </c>
      <c r="R54" s="3">
        <v>2016</v>
      </c>
      <c r="S54" s="8" t="s">
        <v>251</v>
      </c>
      <c r="T54" s="19"/>
      <c r="U54" s="30" t="s">
        <v>675</v>
      </c>
      <c r="V54" s="30"/>
      <c r="W54" s="30"/>
      <c r="X54" s="30" t="s">
        <v>675</v>
      </c>
      <c r="Y54" s="30"/>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34"/>
      <c r="CP54" s="34"/>
      <c r="CQ54" s="34"/>
      <c r="CR54" s="34"/>
      <c r="CS54" s="34"/>
      <c r="CT54" s="34"/>
      <c r="CU54" s="34"/>
      <c r="CV54" s="34"/>
      <c r="CW54" s="34"/>
      <c r="CX54" s="34"/>
      <c r="CY54" s="34"/>
      <c r="CZ54" s="34"/>
      <c r="DA54" s="34"/>
      <c r="DB54" s="34"/>
      <c r="DC54" s="34"/>
      <c r="DD54" s="34"/>
      <c r="DE54" s="34"/>
      <c r="DF54" s="34"/>
      <c r="DG54" s="34"/>
      <c r="DH54" s="34"/>
      <c r="DI54" s="34"/>
      <c r="DJ54" s="34"/>
      <c r="DK54" s="34"/>
      <c r="DL54" s="34"/>
      <c r="DM54" s="34"/>
      <c r="DN54" s="34"/>
      <c r="DO54" s="34"/>
      <c r="DP54" s="34"/>
      <c r="DQ54" s="34"/>
      <c r="DR54" s="34"/>
      <c r="DS54" s="34"/>
      <c r="DT54" s="34"/>
      <c r="DU54" s="34"/>
      <c r="DV54" s="34"/>
      <c r="DW54" s="34"/>
      <c r="DX54" s="34"/>
      <c r="DY54" s="34"/>
      <c r="DZ54" s="34"/>
      <c r="EA54" s="34"/>
      <c r="EB54" s="34"/>
      <c r="EC54" s="34"/>
      <c r="ED54" s="34"/>
      <c r="EE54" s="34"/>
      <c r="EF54" s="34"/>
      <c r="EG54" s="34"/>
      <c r="EH54" s="34"/>
      <c r="EI54" s="34"/>
      <c r="EJ54" s="34"/>
      <c r="EK54" s="34"/>
      <c r="EL54" s="34"/>
      <c r="EM54" s="34"/>
      <c r="EN54" s="34"/>
      <c r="EO54" s="34"/>
      <c r="EP54" s="34"/>
      <c r="EQ54" s="34"/>
      <c r="ER54" s="34"/>
      <c r="ES54" s="34"/>
      <c r="ET54" s="34"/>
      <c r="EU54" s="34"/>
      <c r="EV54" s="34"/>
      <c r="EW54" s="34"/>
      <c r="EX54" s="34"/>
      <c r="EY54" s="34"/>
      <c r="EZ54" s="34"/>
      <c r="FA54" s="34"/>
      <c r="FB54" s="34"/>
      <c r="FC54" s="34"/>
      <c r="FD54" s="34"/>
      <c r="FE54" s="34"/>
      <c r="FF54" s="34"/>
      <c r="FG54" s="34"/>
      <c r="FH54" s="34"/>
      <c r="FI54" s="34"/>
      <c r="FJ54" s="34"/>
      <c r="FK54" s="34"/>
      <c r="FL54" s="34"/>
      <c r="FM54" s="34"/>
      <c r="FN54" s="34"/>
      <c r="FO54" s="34"/>
      <c r="FP54" s="34"/>
      <c r="FQ54" s="34"/>
      <c r="FR54" s="34"/>
      <c r="FS54" s="34"/>
      <c r="FT54" s="34"/>
      <c r="FU54" s="34"/>
      <c r="FV54" s="34"/>
      <c r="FW54" s="34"/>
      <c r="FX54" s="34"/>
      <c r="FY54" s="34"/>
      <c r="FZ54" s="34"/>
      <c r="GA54" s="34"/>
      <c r="GB54" s="34"/>
      <c r="GC54" s="34"/>
      <c r="GD54" s="34"/>
      <c r="GE54" s="34"/>
      <c r="GF54" s="34"/>
      <c r="GG54" s="34"/>
      <c r="GH54" s="34"/>
      <c r="GI54" s="34"/>
      <c r="GJ54" s="34"/>
      <c r="GK54" s="34"/>
      <c r="GL54" s="34"/>
      <c r="GM54" s="34"/>
      <c r="GN54" s="34"/>
      <c r="GO54" s="34"/>
      <c r="GP54" s="34"/>
      <c r="GQ54" s="34"/>
      <c r="GR54" s="34"/>
      <c r="GS54" s="34"/>
      <c r="GT54" s="34"/>
      <c r="GU54" s="34"/>
      <c r="GV54" s="34"/>
      <c r="GW54" s="34"/>
      <c r="GX54" s="34"/>
      <c r="GY54" s="34"/>
      <c r="GZ54" s="34"/>
      <c r="HA54" s="34"/>
      <c r="HB54" s="34"/>
    </row>
    <row r="55" spans="1:210" s="40" customFormat="1" ht="30" x14ac:dyDescent="0.25">
      <c r="A55" s="27" t="str">
        <f t="shared" si="0"/>
        <v xml:space="preserve"> </v>
      </c>
      <c r="B55" s="27" t="str">
        <f t="shared" si="1"/>
        <v xml:space="preserve"> </v>
      </c>
      <c r="C55" s="27" t="str">
        <f t="shared" si="2"/>
        <v xml:space="preserve"> </v>
      </c>
      <c r="D55" s="27" t="str">
        <f t="shared" si="3"/>
        <v xml:space="preserve"> </v>
      </c>
      <c r="E55" s="27">
        <f t="shared" si="4"/>
        <v>1</v>
      </c>
      <c r="F55" s="37"/>
      <c r="G55" s="27"/>
      <c r="H55" s="27"/>
      <c r="I55" s="72">
        <v>51</v>
      </c>
      <c r="J55" s="2" t="s">
        <v>15</v>
      </c>
      <c r="K55" s="3" t="s">
        <v>252</v>
      </c>
      <c r="L55" s="3" t="s">
        <v>253</v>
      </c>
      <c r="M55" s="3" t="s">
        <v>195</v>
      </c>
      <c r="N55" s="8">
        <v>600000</v>
      </c>
      <c r="O55" s="8">
        <v>28</v>
      </c>
      <c r="P55" s="8">
        <v>36</v>
      </c>
      <c r="Q55" s="9" t="s">
        <v>254</v>
      </c>
      <c r="R55" s="11" t="s">
        <v>255</v>
      </c>
      <c r="S55" s="3" t="s">
        <v>256</v>
      </c>
      <c r="T55" s="11" t="s">
        <v>257</v>
      </c>
      <c r="U55" s="30"/>
      <c r="V55" s="30"/>
      <c r="W55" s="30"/>
      <c r="X55" s="30"/>
      <c r="Y55" s="30"/>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34"/>
      <c r="DJ55" s="34"/>
      <c r="DK55" s="34"/>
      <c r="DL55" s="34"/>
      <c r="DM55" s="34"/>
      <c r="DN55" s="34"/>
      <c r="DO55" s="34"/>
      <c r="DP55" s="34"/>
      <c r="DQ55" s="34"/>
      <c r="DR55" s="34"/>
      <c r="DS55" s="34"/>
      <c r="DT55" s="34"/>
      <c r="DU55" s="34"/>
      <c r="DV55" s="34"/>
      <c r="DW55" s="34"/>
      <c r="DX55" s="34"/>
      <c r="DY55" s="34"/>
      <c r="DZ55" s="34"/>
      <c r="EA55" s="34"/>
      <c r="EB55" s="34"/>
      <c r="EC55" s="34"/>
      <c r="ED55" s="34"/>
      <c r="EE55" s="34"/>
      <c r="EF55" s="34"/>
      <c r="EG55" s="34"/>
      <c r="EH55" s="34"/>
      <c r="EI55" s="34"/>
      <c r="EJ55" s="34"/>
      <c r="EK55" s="34"/>
      <c r="EL55" s="34"/>
      <c r="EM55" s="34"/>
      <c r="EN55" s="34"/>
      <c r="EO55" s="34"/>
      <c r="EP55" s="34"/>
      <c r="EQ55" s="34"/>
      <c r="ER55" s="34"/>
      <c r="ES55" s="34"/>
      <c r="ET55" s="34"/>
      <c r="EU55" s="34"/>
      <c r="EV55" s="34"/>
      <c r="EW55" s="34"/>
      <c r="EX55" s="34"/>
      <c r="EY55" s="34"/>
      <c r="EZ55" s="34"/>
      <c r="FA55" s="34"/>
      <c r="FB55" s="34"/>
      <c r="FC55" s="34"/>
      <c r="FD55" s="34"/>
      <c r="FE55" s="34"/>
      <c r="FF55" s="34"/>
      <c r="FG55" s="34"/>
      <c r="FH55" s="34"/>
      <c r="FI55" s="34"/>
      <c r="FJ55" s="34"/>
      <c r="FK55" s="34"/>
      <c r="FL55" s="34"/>
      <c r="FM55" s="34"/>
      <c r="FN55" s="34"/>
      <c r="FO55" s="34"/>
      <c r="FP55" s="34"/>
      <c r="FQ55" s="34"/>
      <c r="FR55" s="34"/>
      <c r="FS55" s="34"/>
      <c r="FT55" s="34"/>
      <c r="FU55" s="34"/>
      <c r="FV55" s="34"/>
      <c r="FW55" s="34"/>
      <c r="FX55" s="34"/>
      <c r="FY55" s="34"/>
      <c r="FZ55" s="34"/>
      <c r="GA55" s="34"/>
      <c r="GB55" s="34"/>
      <c r="GC55" s="34"/>
      <c r="GD55" s="34"/>
      <c r="GE55" s="34"/>
      <c r="GF55" s="34"/>
      <c r="GG55" s="34"/>
      <c r="GH55" s="34"/>
      <c r="GI55" s="34"/>
      <c r="GJ55" s="34"/>
      <c r="GK55" s="34"/>
      <c r="GL55" s="34"/>
      <c r="GM55" s="34"/>
      <c r="GN55" s="34"/>
      <c r="GO55" s="34"/>
      <c r="GP55" s="34"/>
      <c r="GQ55" s="34"/>
      <c r="GR55" s="34"/>
      <c r="GS55" s="34"/>
      <c r="GT55" s="34"/>
      <c r="GU55" s="34"/>
      <c r="GV55" s="34"/>
      <c r="GW55" s="34"/>
      <c r="GX55" s="34"/>
      <c r="GY55" s="34"/>
      <c r="GZ55" s="34"/>
      <c r="HA55" s="34"/>
      <c r="HB55" s="34"/>
    </row>
    <row r="56" spans="1:210" s="40" customFormat="1" ht="30" x14ac:dyDescent="0.25">
      <c r="A56" s="27" t="str">
        <f t="shared" si="0"/>
        <v xml:space="preserve"> </v>
      </c>
      <c r="B56" s="27" t="str">
        <f t="shared" si="1"/>
        <v xml:space="preserve"> </v>
      </c>
      <c r="C56" s="27" t="str">
        <f t="shared" si="2"/>
        <v xml:space="preserve"> </v>
      </c>
      <c r="D56" s="27" t="str">
        <f t="shared" si="3"/>
        <v xml:space="preserve"> </v>
      </c>
      <c r="E56" s="27">
        <f t="shared" si="4"/>
        <v>1</v>
      </c>
      <c r="F56" s="37"/>
      <c r="G56" s="27"/>
      <c r="H56" s="27"/>
      <c r="I56" s="72">
        <v>54</v>
      </c>
      <c r="J56" s="2" t="s">
        <v>15</v>
      </c>
      <c r="K56" s="3" t="s">
        <v>265</v>
      </c>
      <c r="L56" s="3" t="s">
        <v>266</v>
      </c>
      <c r="M56" s="3" t="s">
        <v>195</v>
      </c>
      <c r="N56" s="8">
        <v>200000</v>
      </c>
      <c r="O56" s="3">
        <v>15</v>
      </c>
      <c r="P56" s="3">
        <v>20</v>
      </c>
      <c r="Q56" s="18" t="s">
        <v>267</v>
      </c>
      <c r="R56" s="9" t="s">
        <v>268</v>
      </c>
      <c r="S56" s="3" t="s">
        <v>269</v>
      </c>
      <c r="T56" s="13" t="s">
        <v>270</v>
      </c>
      <c r="U56" s="30" t="s">
        <v>675</v>
      </c>
      <c r="V56" s="30"/>
      <c r="W56" s="30"/>
      <c r="X56" s="30"/>
      <c r="Y56" s="30"/>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c r="GU56" s="34"/>
      <c r="GV56" s="34"/>
      <c r="GW56" s="34"/>
      <c r="GX56" s="34"/>
      <c r="GY56" s="34"/>
      <c r="GZ56" s="34"/>
      <c r="HA56" s="34"/>
      <c r="HB56" s="34"/>
    </row>
    <row r="57" spans="1:210" s="76" customFormat="1" ht="30" x14ac:dyDescent="0.25">
      <c r="A57" s="72" t="str">
        <f t="shared" si="0"/>
        <v xml:space="preserve"> </v>
      </c>
      <c r="B57" s="72" t="str">
        <f t="shared" si="1"/>
        <v xml:space="preserve"> </v>
      </c>
      <c r="C57" s="72" t="str">
        <f t="shared" si="2"/>
        <v xml:space="preserve"> </v>
      </c>
      <c r="D57" s="72" t="str">
        <f t="shared" si="3"/>
        <v xml:space="preserve"> </v>
      </c>
      <c r="E57" s="72">
        <f t="shared" si="4"/>
        <v>1</v>
      </c>
      <c r="F57" s="73"/>
      <c r="G57" s="72"/>
      <c r="H57" s="72"/>
      <c r="I57" s="72">
        <v>56</v>
      </c>
      <c r="J57" s="3" t="s">
        <v>15</v>
      </c>
      <c r="K57" s="3" t="s">
        <v>275</v>
      </c>
      <c r="L57" s="3" t="s">
        <v>276</v>
      </c>
      <c r="M57" s="3" t="s">
        <v>195</v>
      </c>
      <c r="N57" s="8">
        <v>200000</v>
      </c>
      <c r="O57" s="3">
        <v>20</v>
      </c>
      <c r="P57" s="3">
        <v>40</v>
      </c>
      <c r="Q57" s="18" t="s">
        <v>267</v>
      </c>
      <c r="R57" s="9" t="s">
        <v>277</v>
      </c>
      <c r="S57" s="3" t="s">
        <v>278</v>
      </c>
      <c r="T57" s="8" t="s">
        <v>279</v>
      </c>
      <c r="U57" s="74" t="s">
        <v>675</v>
      </c>
      <c r="V57" s="74"/>
      <c r="W57" s="74"/>
      <c r="X57" s="74"/>
      <c r="Y57" s="74"/>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c r="EO57" s="75"/>
      <c r="EP57" s="75"/>
      <c r="EQ57" s="75"/>
      <c r="ER57" s="75"/>
      <c r="ES57" s="75"/>
      <c r="ET57" s="75"/>
      <c r="EU57" s="75"/>
      <c r="EV57" s="75"/>
      <c r="EW57" s="75"/>
      <c r="EX57" s="75"/>
      <c r="EY57" s="75"/>
      <c r="EZ57" s="75"/>
      <c r="FA57" s="75"/>
      <c r="FB57" s="75"/>
      <c r="FC57" s="75"/>
      <c r="FD57" s="75"/>
      <c r="FE57" s="75"/>
      <c r="FF57" s="75"/>
      <c r="FG57" s="75"/>
      <c r="FH57" s="75"/>
      <c r="FI57" s="75"/>
      <c r="FJ57" s="75"/>
      <c r="FK57" s="75"/>
      <c r="FL57" s="75"/>
      <c r="FM57" s="75"/>
      <c r="FN57" s="75"/>
      <c r="FO57" s="75"/>
      <c r="FP57" s="75"/>
      <c r="FQ57" s="75"/>
      <c r="FR57" s="75"/>
      <c r="FS57" s="75"/>
      <c r="FT57" s="75"/>
      <c r="FU57" s="75"/>
      <c r="FV57" s="75"/>
      <c r="FW57" s="75"/>
      <c r="FX57" s="75"/>
      <c r="FY57" s="75"/>
      <c r="FZ57" s="75"/>
      <c r="GA57" s="75"/>
      <c r="GB57" s="75"/>
      <c r="GC57" s="75"/>
      <c r="GD57" s="75"/>
      <c r="GE57" s="75"/>
      <c r="GF57" s="75"/>
      <c r="GG57" s="75"/>
      <c r="GH57" s="75"/>
      <c r="GI57" s="75"/>
      <c r="GJ57" s="75"/>
      <c r="GK57" s="75"/>
      <c r="GL57" s="75"/>
      <c r="GM57" s="75"/>
      <c r="GN57" s="75"/>
      <c r="GO57" s="75"/>
      <c r="GP57" s="75"/>
      <c r="GQ57" s="75"/>
      <c r="GR57" s="75"/>
      <c r="GS57" s="75"/>
      <c r="GT57" s="75"/>
      <c r="GU57" s="75"/>
      <c r="GV57" s="75"/>
      <c r="GW57" s="75"/>
      <c r="GX57" s="75"/>
      <c r="GY57" s="75"/>
      <c r="GZ57" s="75"/>
      <c r="HA57" s="75"/>
      <c r="HB57" s="75"/>
    </row>
    <row r="58" spans="1:210" s="40" customFormat="1" ht="30" x14ac:dyDescent="0.25">
      <c r="A58" s="27" t="str">
        <f t="shared" si="0"/>
        <v xml:space="preserve"> </v>
      </c>
      <c r="B58" s="27">
        <f t="shared" si="1"/>
        <v>1</v>
      </c>
      <c r="C58" s="27" t="str">
        <f t="shared" si="2"/>
        <v xml:space="preserve"> </v>
      </c>
      <c r="D58" s="27" t="str">
        <f t="shared" si="3"/>
        <v xml:space="preserve"> </v>
      </c>
      <c r="E58" s="27" t="str">
        <f t="shared" si="4"/>
        <v xml:space="preserve"> </v>
      </c>
      <c r="F58" s="37"/>
      <c r="G58" s="27"/>
      <c r="H58" s="27"/>
      <c r="I58" s="72">
        <v>57</v>
      </c>
      <c r="J58" s="3" t="s">
        <v>210</v>
      </c>
      <c r="K58" s="3" t="s">
        <v>280</v>
      </c>
      <c r="L58" s="3" t="s">
        <v>276</v>
      </c>
      <c r="M58" s="3" t="s">
        <v>195</v>
      </c>
      <c r="N58" s="8">
        <v>1000000</v>
      </c>
      <c r="O58" s="8">
        <v>7</v>
      </c>
      <c r="P58" s="8">
        <v>7</v>
      </c>
      <c r="Q58" s="15"/>
      <c r="R58" s="9">
        <v>42226</v>
      </c>
      <c r="S58" s="3" t="s">
        <v>281</v>
      </c>
      <c r="T58" s="11" t="s">
        <v>282</v>
      </c>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row>
    <row r="59" spans="1:210" s="40" customFormat="1" ht="30" x14ac:dyDescent="0.25">
      <c r="A59" s="27" t="str">
        <f t="shared" si="0"/>
        <v xml:space="preserve"> </v>
      </c>
      <c r="B59" s="27" t="str">
        <f t="shared" si="1"/>
        <v xml:space="preserve"> </v>
      </c>
      <c r="C59" s="27" t="str">
        <f t="shared" si="2"/>
        <v xml:space="preserve"> </v>
      </c>
      <c r="D59" s="27">
        <f t="shared" si="3"/>
        <v>1</v>
      </c>
      <c r="E59" s="27" t="str">
        <f t="shared" si="4"/>
        <v xml:space="preserve"> </v>
      </c>
      <c r="F59" s="37"/>
      <c r="G59" s="27"/>
      <c r="H59" s="27"/>
      <c r="I59" s="72">
        <v>58</v>
      </c>
      <c r="J59" s="2" t="s">
        <v>14</v>
      </c>
      <c r="K59" s="3" t="s">
        <v>283</v>
      </c>
      <c r="L59" s="3" t="s">
        <v>276</v>
      </c>
      <c r="M59" s="3" t="s">
        <v>195</v>
      </c>
      <c r="N59" s="8">
        <v>9750000</v>
      </c>
      <c r="O59" s="3">
        <v>10</v>
      </c>
      <c r="P59" s="3">
        <v>50</v>
      </c>
      <c r="Q59" s="6"/>
      <c r="R59" s="17" t="s">
        <v>284</v>
      </c>
      <c r="S59" s="2" t="s">
        <v>285</v>
      </c>
      <c r="T59" s="2">
        <v>946116</v>
      </c>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c r="EK59" s="34"/>
      <c r="EL59" s="34"/>
      <c r="EM59" s="34"/>
      <c r="EN59" s="34"/>
      <c r="EO59" s="34"/>
      <c r="EP59" s="34"/>
      <c r="EQ59" s="34"/>
      <c r="ER59" s="34"/>
      <c r="ES59" s="34"/>
      <c r="ET59" s="34"/>
      <c r="EU59" s="34"/>
      <c r="EV59" s="34"/>
      <c r="EW59" s="34"/>
      <c r="EX59" s="34"/>
      <c r="EY59" s="34"/>
      <c r="EZ59" s="34"/>
      <c r="FA59" s="34"/>
      <c r="FB59" s="34"/>
      <c r="FC59" s="34"/>
      <c r="FD59" s="34"/>
      <c r="FE59" s="34"/>
      <c r="FF59" s="34"/>
      <c r="FG59" s="34"/>
      <c r="FH59" s="34"/>
      <c r="FI59" s="34"/>
      <c r="FJ59" s="34"/>
      <c r="FK59" s="34"/>
      <c r="FL59" s="34"/>
      <c r="FM59" s="34"/>
      <c r="FN59" s="34"/>
      <c r="FO59" s="34"/>
      <c r="FP59" s="34"/>
      <c r="FQ59" s="34"/>
      <c r="FR59" s="34"/>
      <c r="FS59" s="34"/>
      <c r="FT59" s="34"/>
      <c r="FU59" s="34"/>
      <c r="FV59" s="34"/>
      <c r="FW59" s="34"/>
      <c r="FX59" s="34"/>
      <c r="FY59" s="34"/>
      <c r="FZ59" s="34"/>
      <c r="GA59" s="34"/>
      <c r="GB59" s="34"/>
      <c r="GC59" s="34"/>
      <c r="GD59" s="34"/>
      <c r="GE59" s="34"/>
      <c r="GF59" s="34"/>
      <c r="GG59" s="34"/>
      <c r="GH59" s="34"/>
      <c r="GI59" s="34"/>
      <c r="GJ59" s="34"/>
      <c r="GK59" s="34"/>
      <c r="GL59" s="34"/>
      <c r="GM59" s="34"/>
      <c r="GN59" s="34"/>
      <c r="GO59" s="34"/>
      <c r="GP59" s="34"/>
      <c r="GQ59" s="34"/>
      <c r="GR59" s="34"/>
      <c r="GS59" s="34"/>
      <c r="GT59" s="34"/>
      <c r="GU59" s="34"/>
      <c r="GV59" s="34"/>
      <c r="GW59" s="34"/>
      <c r="GX59" s="34"/>
      <c r="GY59" s="34"/>
      <c r="GZ59" s="34"/>
      <c r="HA59" s="34"/>
      <c r="HB59" s="34"/>
    </row>
    <row r="60" spans="1:210" s="40" customFormat="1" ht="30" x14ac:dyDescent="0.25">
      <c r="A60" s="27" t="str">
        <f t="shared" si="0"/>
        <v xml:space="preserve"> </v>
      </c>
      <c r="B60" s="27" t="str">
        <f t="shared" si="1"/>
        <v xml:space="preserve"> </v>
      </c>
      <c r="C60" s="27" t="str">
        <f t="shared" si="2"/>
        <v xml:space="preserve"> </v>
      </c>
      <c r="D60" s="27">
        <f t="shared" si="3"/>
        <v>1</v>
      </c>
      <c r="E60" s="27" t="str">
        <f t="shared" si="4"/>
        <v xml:space="preserve"> </v>
      </c>
      <c r="F60" s="37"/>
      <c r="G60" s="27"/>
      <c r="H60" s="27"/>
      <c r="I60" s="72">
        <v>59</v>
      </c>
      <c r="J60" s="2" t="s">
        <v>14</v>
      </c>
      <c r="K60" s="3" t="s">
        <v>286</v>
      </c>
      <c r="L60" s="3" t="s">
        <v>276</v>
      </c>
      <c r="M60" s="3" t="s">
        <v>195</v>
      </c>
      <c r="N60" s="8">
        <v>2000000</v>
      </c>
      <c r="O60" s="3">
        <v>9</v>
      </c>
      <c r="P60" s="3">
        <v>10</v>
      </c>
      <c r="Q60" s="18"/>
      <c r="R60" s="14">
        <v>38626</v>
      </c>
      <c r="S60" s="3" t="s">
        <v>287</v>
      </c>
      <c r="T60" s="11" t="s">
        <v>288</v>
      </c>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row>
    <row r="61" spans="1:210" s="40" customFormat="1" ht="30" x14ac:dyDescent="0.25">
      <c r="A61" s="27" t="str">
        <f t="shared" si="0"/>
        <v xml:space="preserve"> </v>
      </c>
      <c r="B61" s="27" t="str">
        <f t="shared" si="1"/>
        <v xml:space="preserve"> </v>
      </c>
      <c r="C61" s="27" t="str">
        <f t="shared" si="2"/>
        <v xml:space="preserve"> </v>
      </c>
      <c r="D61" s="27" t="str">
        <f t="shared" si="3"/>
        <v xml:space="preserve"> </v>
      </c>
      <c r="E61" s="27">
        <f t="shared" si="4"/>
        <v>1</v>
      </c>
      <c r="F61" s="37"/>
      <c r="G61" s="27"/>
      <c r="H61" s="27"/>
      <c r="I61" s="72">
        <v>62</v>
      </c>
      <c r="J61" s="2" t="s">
        <v>15</v>
      </c>
      <c r="K61" s="3" t="s">
        <v>294</v>
      </c>
      <c r="L61" s="3" t="s">
        <v>295</v>
      </c>
      <c r="M61" s="3" t="s">
        <v>195</v>
      </c>
      <c r="N61" s="8">
        <v>200000</v>
      </c>
      <c r="O61" s="3">
        <v>25</v>
      </c>
      <c r="P61" s="3">
        <v>35</v>
      </c>
      <c r="Q61" s="18" t="s">
        <v>296</v>
      </c>
      <c r="R61" s="9" t="s">
        <v>277</v>
      </c>
      <c r="S61" s="3" t="s">
        <v>297</v>
      </c>
      <c r="T61" s="13"/>
      <c r="U61" s="30"/>
      <c r="V61" s="30"/>
      <c r="W61" s="30"/>
      <c r="X61" s="30"/>
      <c r="Y61" s="30"/>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row>
    <row r="62" spans="1:210" s="40" customFormat="1" ht="30" x14ac:dyDescent="0.25">
      <c r="A62" s="27" t="str">
        <f t="shared" si="0"/>
        <v xml:space="preserve"> </v>
      </c>
      <c r="B62" s="27" t="str">
        <f t="shared" si="1"/>
        <v xml:space="preserve"> </v>
      </c>
      <c r="C62" s="27" t="str">
        <f t="shared" si="2"/>
        <v xml:space="preserve"> </v>
      </c>
      <c r="D62" s="27" t="str">
        <f t="shared" si="3"/>
        <v xml:space="preserve"> </v>
      </c>
      <c r="E62" s="27">
        <f t="shared" si="4"/>
        <v>1</v>
      </c>
      <c r="F62" s="37"/>
      <c r="G62" s="27"/>
      <c r="H62" s="27"/>
      <c r="I62" s="72">
        <v>63</v>
      </c>
      <c r="J62" s="2" t="s">
        <v>15</v>
      </c>
      <c r="K62" s="3" t="s">
        <v>298</v>
      </c>
      <c r="L62" s="3" t="s">
        <v>295</v>
      </c>
      <c r="M62" s="3" t="s">
        <v>195</v>
      </c>
      <c r="N62" s="8">
        <v>200000</v>
      </c>
      <c r="O62" s="3">
        <v>15</v>
      </c>
      <c r="P62" s="3">
        <v>15</v>
      </c>
      <c r="Q62" s="14" t="s">
        <v>299</v>
      </c>
      <c r="R62" s="3">
        <v>2013</v>
      </c>
      <c r="S62" s="8" t="s">
        <v>300</v>
      </c>
      <c r="T62" s="19" t="s">
        <v>301</v>
      </c>
      <c r="U62" s="30"/>
      <c r="V62" s="30"/>
      <c r="W62" s="30"/>
      <c r="X62" s="30"/>
      <c r="Y62" s="30"/>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row>
    <row r="63" spans="1:210" s="40" customFormat="1" ht="30" x14ac:dyDescent="0.25">
      <c r="A63" s="27" t="str">
        <f t="shared" si="0"/>
        <v xml:space="preserve"> </v>
      </c>
      <c r="B63" s="27" t="str">
        <f t="shared" si="1"/>
        <v xml:space="preserve"> </v>
      </c>
      <c r="C63" s="27" t="str">
        <f t="shared" si="2"/>
        <v xml:space="preserve"> </v>
      </c>
      <c r="D63" s="27" t="str">
        <f t="shared" si="3"/>
        <v xml:space="preserve"> </v>
      </c>
      <c r="E63" s="27">
        <f t="shared" si="4"/>
        <v>1</v>
      </c>
      <c r="F63" s="37"/>
      <c r="G63" s="27"/>
      <c r="H63" s="27"/>
      <c r="I63" s="72">
        <v>64</v>
      </c>
      <c r="J63" s="2" t="s">
        <v>15</v>
      </c>
      <c r="K63" s="3" t="s">
        <v>302</v>
      </c>
      <c r="L63" s="3" t="s">
        <v>303</v>
      </c>
      <c r="M63" s="3" t="s">
        <v>195</v>
      </c>
      <c r="N63" s="8">
        <v>150000</v>
      </c>
      <c r="O63" s="3">
        <v>10</v>
      </c>
      <c r="P63" s="3">
        <v>10</v>
      </c>
      <c r="Q63" s="14" t="s">
        <v>304</v>
      </c>
      <c r="R63" s="18" t="s">
        <v>74</v>
      </c>
      <c r="S63" s="13" t="s">
        <v>305</v>
      </c>
      <c r="T63" s="13" t="s">
        <v>306</v>
      </c>
      <c r="U63" s="30"/>
      <c r="V63" s="30"/>
      <c r="W63" s="30"/>
      <c r="X63" s="30"/>
      <c r="Y63" s="30"/>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row>
    <row r="64" spans="1:210" s="40" customFormat="1" ht="30" x14ac:dyDescent="0.25">
      <c r="A64" s="27" t="str">
        <f t="shared" ref="A64:A120" si="5">IF(J64="Tiểu thủ công nghiệp",1," ")</f>
        <v xml:space="preserve"> </v>
      </c>
      <c r="B64" s="27" t="str">
        <f t="shared" ref="B64:B120" si="6">IF(J64="Thương mại dịch vụ",1," ")</f>
        <v xml:space="preserve"> </v>
      </c>
      <c r="C64" s="27" t="str">
        <f t="shared" ref="C64:C120" si="7">IF(J64="Giao thông vận tải",1," ")</f>
        <v xml:space="preserve"> </v>
      </c>
      <c r="D64" s="27">
        <f t="shared" ref="D64:D120" si="8">IF(J64="Xây dựng",1," ")</f>
        <v>1</v>
      </c>
      <c r="E64" s="27" t="str">
        <f t="shared" ref="E64:E120" si="9">IF(J64="Nông nghiệp",1," ")</f>
        <v xml:space="preserve"> </v>
      </c>
      <c r="F64" s="37"/>
      <c r="G64" s="27"/>
      <c r="H64" s="27"/>
      <c r="I64" s="72">
        <v>65</v>
      </c>
      <c r="J64" s="2" t="s">
        <v>14</v>
      </c>
      <c r="K64" s="3" t="s">
        <v>307</v>
      </c>
      <c r="L64" s="3" t="s">
        <v>303</v>
      </c>
      <c r="M64" s="3" t="s">
        <v>195</v>
      </c>
      <c r="N64" s="8">
        <v>600000</v>
      </c>
      <c r="O64" s="3">
        <v>8</v>
      </c>
      <c r="P64" s="3">
        <v>30</v>
      </c>
      <c r="Q64" s="5"/>
      <c r="R64" s="6" t="s">
        <v>308</v>
      </c>
      <c r="S64" s="2" t="s">
        <v>309</v>
      </c>
      <c r="T64" s="20" t="s">
        <v>310</v>
      </c>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row>
    <row r="65" spans="1:210" s="40" customFormat="1" ht="30" x14ac:dyDescent="0.25">
      <c r="A65" s="27" t="str">
        <f t="shared" si="5"/>
        <v xml:space="preserve"> </v>
      </c>
      <c r="B65" s="27" t="str">
        <f t="shared" si="6"/>
        <v xml:space="preserve"> </v>
      </c>
      <c r="C65" s="27" t="str">
        <f t="shared" si="7"/>
        <v xml:space="preserve"> </v>
      </c>
      <c r="D65" s="27" t="str">
        <f t="shared" si="8"/>
        <v xml:space="preserve"> </v>
      </c>
      <c r="E65" s="27">
        <f t="shared" si="9"/>
        <v>1</v>
      </c>
      <c r="F65" s="37"/>
      <c r="G65" s="27"/>
      <c r="H65" s="27"/>
      <c r="I65" s="72">
        <v>66</v>
      </c>
      <c r="J65" s="2" t="s">
        <v>15</v>
      </c>
      <c r="K65" s="3" t="s">
        <v>311</v>
      </c>
      <c r="L65" s="3" t="s">
        <v>312</v>
      </c>
      <c r="M65" s="3" t="s">
        <v>195</v>
      </c>
      <c r="N65" s="8">
        <v>304000</v>
      </c>
      <c r="O65" s="3">
        <v>14</v>
      </c>
      <c r="P65" s="3">
        <v>20</v>
      </c>
      <c r="Q65" s="9" t="s">
        <v>313</v>
      </c>
      <c r="R65" s="11" t="s">
        <v>314</v>
      </c>
      <c r="S65" s="8" t="s">
        <v>315</v>
      </c>
      <c r="T65" s="13"/>
      <c r="U65" s="30"/>
      <c r="V65" s="30"/>
      <c r="W65" s="30"/>
      <c r="X65" s="30"/>
      <c r="Y65" s="30"/>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row>
    <row r="66" spans="1:210" s="40" customFormat="1" ht="30" x14ac:dyDescent="0.25">
      <c r="A66" s="27" t="str">
        <f t="shared" si="5"/>
        <v xml:space="preserve"> </v>
      </c>
      <c r="B66" s="27" t="str">
        <f t="shared" si="6"/>
        <v xml:space="preserve"> </v>
      </c>
      <c r="C66" s="27" t="str">
        <f t="shared" si="7"/>
        <v xml:space="preserve"> </v>
      </c>
      <c r="D66" s="27">
        <f t="shared" si="8"/>
        <v>1</v>
      </c>
      <c r="E66" s="27" t="str">
        <f t="shared" si="9"/>
        <v xml:space="preserve"> </v>
      </c>
      <c r="F66" s="37"/>
      <c r="G66" s="27"/>
      <c r="H66" s="27"/>
      <c r="I66" s="72">
        <v>69</v>
      </c>
      <c r="J66" s="2" t="s">
        <v>14</v>
      </c>
      <c r="K66" s="3" t="s">
        <v>961</v>
      </c>
      <c r="L66" s="3" t="s">
        <v>324</v>
      </c>
      <c r="M66" s="3" t="s">
        <v>195</v>
      </c>
      <c r="N66" s="8">
        <v>2000000</v>
      </c>
      <c r="O66" s="3">
        <v>15</v>
      </c>
      <c r="P66" s="3">
        <v>30</v>
      </c>
      <c r="Q66" s="18" t="s">
        <v>375</v>
      </c>
      <c r="R66" s="9" t="s">
        <v>962</v>
      </c>
      <c r="S66" s="3" t="s">
        <v>963</v>
      </c>
      <c r="T66" s="11"/>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row>
    <row r="67" spans="1:210" s="40" customFormat="1" ht="45" x14ac:dyDescent="0.25">
      <c r="A67" s="27" t="str">
        <f t="shared" si="5"/>
        <v xml:space="preserve"> </v>
      </c>
      <c r="B67" s="27" t="str">
        <f t="shared" si="6"/>
        <v xml:space="preserve"> </v>
      </c>
      <c r="C67" s="27" t="str">
        <f t="shared" si="7"/>
        <v xml:space="preserve"> </v>
      </c>
      <c r="D67" s="27" t="str">
        <f t="shared" si="8"/>
        <v xml:space="preserve"> </v>
      </c>
      <c r="E67" s="27">
        <f t="shared" si="9"/>
        <v>1</v>
      </c>
      <c r="F67" s="37"/>
      <c r="G67" s="27"/>
      <c r="H67" s="27"/>
      <c r="I67" s="72">
        <v>70</v>
      </c>
      <c r="J67" s="2" t="s">
        <v>15</v>
      </c>
      <c r="K67" s="3" t="s">
        <v>328</v>
      </c>
      <c r="L67" s="3" t="s">
        <v>324</v>
      </c>
      <c r="M67" s="3" t="s">
        <v>195</v>
      </c>
      <c r="N67" s="8">
        <v>500000</v>
      </c>
      <c r="O67" s="3">
        <v>12</v>
      </c>
      <c r="P67" s="3">
        <v>12</v>
      </c>
      <c r="Q67" s="14" t="s">
        <v>329</v>
      </c>
      <c r="R67" s="3" t="s">
        <v>330</v>
      </c>
      <c r="S67" s="8" t="s">
        <v>331</v>
      </c>
      <c r="T67" s="19"/>
      <c r="U67" s="30"/>
      <c r="V67" s="30"/>
      <c r="W67" s="30"/>
      <c r="X67" s="30"/>
      <c r="Y67" s="30"/>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row>
    <row r="68" spans="1:210" s="40" customFormat="1" ht="30" x14ac:dyDescent="0.25">
      <c r="A68" s="27" t="str">
        <f t="shared" si="5"/>
        <v xml:space="preserve"> </v>
      </c>
      <c r="B68" s="27" t="str">
        <f t="shared" si="6"/>
        <v xml:space="preserve"> </v>
      </c>
      <c r="C68" s="27" t="str">
        <f t="shared" si="7"/>
        <v xml:space="preserve"> </v>
      </c>
      <c r="D68" s="27" t="str">
        <f t="shared" si="8"/>
        <v xml:space="preserve"> </v>
      </c>
      <c r="E68" s="27">
        <f t="shared" si="9"/>
        <v>1</v>
      </c>
      <c r="F68" s="37"/>
      <c r="G68" s="27"/>
      <c r="H68" s="27"/>
      <c r="I68" s="72">
        <v>72</v>
      </c>
      <c r="J68" s="3" t="s">
        <v>15</v>
      </c>
      <c r="K68" s="3" t="s">
        <v>336</v>
      </c>
      <c r="L68" s="3" t="s">
        <v>337</v>
      </c>
      <c r="M68" s="3" t="s">
        <v>338</v>
      </c>
      <c r="N68" s="8">
        <v>100000</v>
      </c>
      <c r="O68" s="3">
        <v>24</v>
      </c>
      <c r="P68" s="3">
        <v>90</v>
      </c>
      <c r="Q68" s="9" t="s">
        <v>339</v>
      </c>
      <c r="R68" s="3" t="s">
        <v>340</v>
      </c>
      <c r="S68" s="8" t="s">
        <v>208</v>
      </c>
      <c r="T68" s="19" t="s">
        <v>341</v>
      </c>
      <c r="U68" s="30" t="s">
        <v>675</v>
      </c>
      <c r="V68" s="30"/>
      <c r="W68" s="30"/>
      <c r="X68" s="30"/>
      <c r="Y68" s="30" t="s">
        <v>675</v>
      </c>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row>
    <row r="69" spans="1:210" s="40" customFormat="1" x14ac:dyDescent="0.25">
      <c r="A69" s="27" t="str">
        <f t="shared" si="5"/>
        <v xml:space="preserve"> </v>
      </c>
      <c r="B69" s="27" t="str">
        <f t="shared" si="6"/>
        <v xml:space="preserve"> </v>
      </c>
      <c r="C69" s="27" t="str">
        <f t="shared" si="7"/>
        <v xml:space="preserve"> </v>
      </c>
      <c r="D69" s="27" t="str">
        <f t="shared" si="8"/>
        <v xml:space="preserve"> </v>
      </c>
      <c r="E69" s="27">
        <f t="shared" si="9"/>
        <v>1</v>
      </c>
      <c r="F69" s="37"/>
      <c r="G69" s="27"/>
      <c r="H69" s="27"/>
      <c r="I69" s="72">
        <v>73</v>
      </c>
      <c r="J69" s="3" t="s">
        <v>15</v>
      </c>
      <c r="K69" s="3" t="s">
        <v>342</v>
      </c>
      <c r="L69" s="3" t="s">
        <v>343</v>
      </c>
      <c r="M69" s="3" t="s">
        <v>338</v>
      </c>
      <c r="N69" s="8">
        <v>100000</v>
      </c>
      <c r="O69" s="3">
        <v>12</v>
      </c>
      <c r="P69" s="3">
        <v>25</v>
      </c>
      <c r="Q69" s="9" t="s">
        <v>344</v>
      </c>
      <c r="R69" s="3" t="s">
        <v>345</v>
      </c>
      <c r="S69" s="8" t="s">
        <v>346</v>
      </c>
      <c r="T69" s="19" t="s">
        <v>347</v>
      </c>
      <c r="U69" s="30"/>
      <c r="V69" s="30"/>
      <c r="W69" s="30"/>
      <c r="X69" s="30"/>
      <c r="Y69" s="30"/>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row>
    <row r="70" spans="1:210" s="40" customFormat="1" ht="30" x14ac:dyDescent="0.25">
      <c r="A70" s="27" t="str">
        <f t="shared" si="5"/>
        <v xml:space="preserve"> </v>
      </c>
      <c r="B70" s="27" t="str">
        <f t="shared" si="6"/>
        <v xml:space="preserve"> </v>
      </c>
      <c r="C70" s="27" t="str">
        <f t="shared" si="7"/>
        <v xml:space="preserve"> </v>
      </c>
      <c r="D70" s="27" t="str">
        <f t="shared" si="8"/>
        <v xml:space="preserve"> </v>
      </c>
      <c r="E70" s="27">
        <f t="shared" si="9"/>
        <v>1</v>
      </c>
      <c r="F70" s="37"/>
      <c r="G70" s="27"/>
      <c r="H70" s="27"/>
      <c r="I70" s="72">
        <v>74</v>
      </c>
      <c r="J70" s="3" t="s">
        <v>15</v>
      </c>
      <c r="K70" s="3" t="s">
        <v>348</v>
      </c>
      <c r="L70" s="3" t="s">
        <v>343</v>
      </c>
      <c r="M70" s="3" t="s">
        <v>338</v>
      </c>
      <c r="N70" s="8">
        <v>94500</v>
      </c>
      <c r="O70" s="3">
        <v>27</v>
      </c>
      <c r="P70" s="3">
        <v>40</v>
      </c>
      <c r="Q70" s="9" t="s">
        <v>339</v>
      </c>
      <c r="R70" s="3" t="s">
        <v>349</v>
      </c>
      <c r="S70" s="8" t="s">
        <v>350</v>
      </c>
      <c r="T70" s="19" t="s">
        <v>351</v>
      </c>
      <c r="U70" s="30"/>
      <c r="V70" s="30"/>
      <c r="W70" s="30"/>
      <c r="X70" s="30"/>
      <c r="Y70" s="30"/>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row>
    <row r="71" spans="1:210" s="40" customFormat="1" ht="30" x14ac:dyDescent="0.25">
      <c r="A71" s="27" t="str">
        <f t="shared" si="5"/>
        <v xml:space="preserve"> </v>
      </c>
      <c r="B71" s="27" t="str">
        <f t="shared" si="6"/>
        <v xml:space="preserve"> </v>
      </c>
      <c r="C71" s="27" t="str">
        <f t="shared" si="7"/>
        <v xml:space="preserve"> </v>
      </c>
      <c r="D71" s="27" t="str">
        <f t="shared" si="8"/>
        <v xml:space="preserve"> </v>
      </c>
      <c r="E71" s="27">
        <f t="shared" si="9"/>
        <v>1</v>
      </c>
      <c r="F71" s="37"/>
      <c r="G71" s="27"/>
      <c r="H71" s="27"/>
      <c r="I71" s="72">
        <v>75</v>
      </c>
      <c r="J71" s="3" t="s">
        <v>15</v>
      </c>
      <c r="K71" s="3" t="s">
        <v>352</v>
      </c>
      <c r="L71" s="3" t="s">
        <v>353</v>
      </c>
      <c r="M71" s="3" t="s">
        <v>338</v>
      </c>
      <c r="N71" s="8">
        <v>300000</v>
      </c>
      <c r="O71" s="3">
        <v>7</v>
      </c>
      <c r="P71" s="3">
        <v>10</v>
      </c>
      <c r="Q71" s="9" t="s">
        <v>354</v>
      </c>
      <c r="R71" s="3">
        <v>2014</v>
      </c>
      <c r="S71" s="8" t="s">
        <v>355</v>
      </c>
      <c r="T71" s="19" t="s">
        <v>356</v>
      </c>
      <c r="U71" s="30"/>
      <c r="V71" s="30"/>
      <c r="W71" s="30"/>
      <c r="X71" s="30"/>
      <c r="Y71" s="30"/>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c r="DD71" s="34"/>
      <c r="DE71" s="34"/>
      <c r="DF71" s="34"/>
      <c r="DG71" s="34"/>
      <c r="DH71" s="34"/>
      <c r="DI71" s="34"/>
      <c r="DJ71" s="34"/>
      <c r="DK71" s="34"/>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c r="FO71" s="34"/>
      <c r="FP71" s="34"/>
      <c r="FQ71" s="34"/>
      <c r="FR71" s="34"/>
      <c r="FS71" s="34"/>
      <c r="FT71" s="34"/>
      <c r="FU71" s="34"/>
      <c r="FV71" s="34"/>
      <c r="FW71" s="34"/>
      <c r="FX71" s="34"/>
      <c r="FY71" s="34"/>
      <c r="FZ71" s="34"/>
      <c r="GA71" s="34"/>
      <c r="GB71" s="34"/>
      <c r="GC71" s="34"/>
      <c r="GD71" s="34"/>
      <c r="GE71" s="34"/>
      <c r="GF71" s="34"/>
      <c r="GG71" s="34"/>
      <c r="GH71" s="34"/>
      <c r="GI71" s="34"/>
      <c r="GJ71" s="34"/>
      <c r="GK71" s="34"/>
      <c r="GL71" s="34"/>
      <c r="GM71" s="34"/>
      <c r="GN71" s="34"/>
      <c r="GO71" s="34"/>
      <c r="GP71" s="34"/>
      <c r="GQ71" s="34"/>
      <c r="GR71" s="34"/>
      <c r="GS71" s="34"/>
      <c r="GT71" s="34"/>
      <c r="GU71" s="34"/>
      <c r="GV71" s="34"/>
      <c r="GW71" s="34"/>
      <c r="GX71" s="34"/>
      <c r="GY71" s="34"/>
      <c r="GZ71" s="34"/>
      <c r="HA71" s="34"/>
      <c r="HB71" s="34"/>
    </row>
    <row r="72" spans="1:210" s="40" customFormat="1" ht="30" x14ac:dyDescent="0.25">
      <c r="A72" s="27" t="str">
        <f t="shared" si="5"/>
        <v xml:space="preserve"> </v>
      </c>
      <c r="B72" s="27" t="str">
        <f t="shared" si="6"/>
        <v xml:space="preserve"> </v>
      </c>
      <c r="C72" s="27" t="str">
        <f t="shared" si="7"/>
        <v xml:space="preserve"> </v>
      </c>
      <c r="D72" s="27" t="str">
        <f t="shared" si="8"/>
        <v xml:space="preserve"> </v>
      </c>
      <c r="E72" s="27">
        <f t="shared" si="9"/>
        <v>1</v>
      </c>
      <c r="F72" s="37"/>
      <c r="G72" s="27"/>
      <c r="H72" s="27"/>
      <c r="I72" s="72">
        <v>76</v>
      </c>
      <c r="J72" s="3" t="s">
        <v>15</v>
      </c>
      <c r="K72" s="3" t="s">
        <v>357</v>
      </c>
      <c r="L72" s="3" t="s">
        <v>358</v>
      </c>
      <c r="M72" s="3" t="s">
        <v>338</v>
      </c>
      <c r="N72" s="8">
        <v>100000</v>
      </c>
      <c r="O72" s="3">
        <v>21</v>
      </c>
      <c r="P72" s="3">
        <v>24</v>
      </c>
      <c r="Q72" s="9" t="s">
        <v>359</v>
      </c>
      <c r="R72" s="3" t="s">
        <v>360</v>
      </c>
      <c r="S72" s="8" t="s">
        <v>361</v>
      </c>
      <c r="T72" s="19" t="s">
        <v>362</v>
      </c>
      <c r="U72" s="30"/>
      <c r="V72" s="30"/>
      <c r="W72" s="30"/>
      <c r="X72" s="30"/>
      <c r="Y72" s="30"/>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34"/>
      <c r="GB72" s="34"/>
      <c r="GC72" s="34"/>
      <c r="GD72" s="34"/>
      <c r="GE72" s="34"/>
      <c r="GF72" s="34"/>
      <c r="GG72" s="34"/>
      <c r="GH72" s="34"/>
      <c r="GI72" s="34"/>
      <c r="GJ72" s="34"/>
      <c r="GK72" s="34"/>
      <c r="GL72" s="34"/>
      <c r="GM72" s="34"/>
      <c r="GN72" s="34"/>
      <c r="GO72" s="34"/>
      <c r="GP72" s="34"/>
      <c r="GQ72" s="34"/>
      <c r="GR72" s="34"/>
      <c r="GS72" s="34"/>
      <c r="GT72" s="34"/>
      <c r="GU72" s="34"/>
      <c r="GV72" s="34"/>
      <c r="GW72" s="34"/>
      <c r="GX72" s="34"/>
      <c r="GY72" s="34"/>
      <c r="GZ72" s="34"/>
      <c r="HA72" s="34"/>
      <c r="HB72" s="34"/>
    </row>
    <row r="73" spans="1:210" s="40" customFormat="1" x14ac:dyDescent="0.25">
      <c r="A73" s="27" t="str">
        <f t="shared" si="5"/>
        <v xml:space="preserve"> </v>
      </c>
      <c r="B73" s="27" t="str">
        <f t="shared" si="6"/>
        <v xml:space="preserve"> </v>
      </c>
      <c r="C73" s="27" t="str">
        <f t="shared" si="7"/>
        <v xml:space="preserve"> </v>
      </c>
      <c r="D73" s="27" t="str">
        <f t="shared" si="8"/>
        <v xml:space="preserve"> </v>
      </c>
      <c r="E73" s="27">
        <f t="shared" si="9"/>
        <v>1</v>
      </c>
      <c r="F73" s="37"/>
      <c r="G73" s="27"/>
      <c r="H73" s="27"/>
      <c r="I73" s="72">
        <v>78</v>
      </c>
      <c r="J73" s="3" t="s">
        <v>15</v>
      </c>
      <c r="K73" s="3" t="s">
        <v>368</v>
      </c>
      <c r="L73" s="3" t="s">
        <v>364</v>
      </c>
      <c r="M73" s="3" t="s">
        <v>338</v>
      </c>
      <c r="N73" s="8">
        <v>600000</v>
      </c>
      <c r="O73" s="3">
        <v>47</v>
      </c>
      <c r="P73" s="3">
        <v>55</v>
      </c>
      <c r="Q73" s="14" t="s">
        <v>369</v>
      </c>
      <c r="R73" s="3">
        <v>2016</v>
      </c>
      <c r="S73" s="8" t="s">
        <v>361</v>
      </c>
      <c r="T73" s="18"/>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34"/>
      <c r="GB73" s="34"/>
      <c r="GC73" s="34"/>
      <c r="GD73" s="34"/>
      <c r="GE73" s="34"/>
      <c r="GF73" s="34"/>
      <c r="GG73" s="34"/>
      <c r="GH73" s="34"/>
      <c r="GI73" s="34"/>
      <c r="GJ73" s="34"/>
      <c r="GK73" s="34"/>
      <c r="GL73" s="34"/>
      <c r="GM73" s="34"/>
      <c r="GN73" s="34"/>
      <c r="GO73" s="34"/>
      <c r="GP73" s="34"/>
      <c r="GQ73" s="34"/>
      <c r="GR73" s="34"/>
      <c r="GS73" s="34"/>
      <c r="GT73" s="34"/>
      <c r="GU73" s="34"/>
      <c r="GV73" s="34"/>
      <c r="GW73" s="34"/>
      <c r="GX73" s="34"/>
      <c r="GY73" s="34"/>
      <c r="GZ73" s="34"/>
      <c r="HA73" s="34"/>
      <c r="HB73" s="34"/>
    </row>
    <row r="74" spans="1:210" s="40" customFormat="1" ht="30" x14ac:dyDescent="0.25">
      <c r="A74" s="27" t="str">
        <f t="shared" si="5"/>
        <v xml:space="preserve"> </v>
      </c>
      <c r="B74" s="27" t="str">
        <f t="shared" si="6"/>
        <v xml:space="preserve"> </v>
      </c>
      <c r="C74" s="27" t="str">
        <f t="shared" si="7"/>
        <v xml:space="preserve"> </v>
      </c>
      <c r="D74" s="27" t="str">
        <f t="shared" si="8"/>
        <v xml:space="preserve"> </v>
      </c>
      <c r="E74" s="27">
        <f t="shared" si="9"/>
        <v>1</v>
      </c>
      <c r="F74" s="37"/>
      <c r="G74" s="27"/>
      <c r="H74" s="27"/>
      <c r="I74" s="72">
        <v>79</v>
      </c>
      <c r="J74" s="3" t="s">
        <v>15</v>
      </c>
      <c r="K74" s="3" t="s">
        <v>370</v>
      </c>
      <c r="L74" s="3" t="s">
        <v>371</v>
      </c>
      <c r="M74" s="3" t="s">
        <v>338</v>
      </c>
      <c r="N74" s="8">
        <v>200000</v>
      </c>
      <c r="O74" s="3">
        <v>11</v>
      </c>
      <c r="P74" s="3">
        <v>11</v>
      </c>
      <c r="Q74" s="9" t="s">
        <v>365</v>
      </c>
      <c r="R74" s="3" t="s">
        <v>360</v>
      </c>
      <c r="S74" s="8" t="s">
        <v>372</v>
      </c>
      <c r="T74" s="19" t="s">
        <v>373</v>
      </c>
      <c r="U74" s="30" t="s">
        <v>675</v>
      </c>
      <c r="V74" s="30"/>
      <c r="W74" s="30"/>
      <c r="X74" s="30"/>
      <c r="Y74" s="30"/>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34"/>
      <c r="GB74" s="34"/>
      <c r="GC74" s="34"/>
      <c r="GD74" s="34"/>
      <c r="GE74" s="34"/>
      <c r="GF74" s="34"/>
      <c r="GG74" s="34"/>
      <c r="GH74" s="34"/>
      <c r="GI74" s="34"/>
      <c r="GJ74" s="34"/>
      <c r="GK74" s="34"/>
      <c r="GL74" s="34"/>
      <c r="GM74" s="34"/>
      <c r="GN74" s="34"/>
      <c r="GO74" s="34"/>
      <c r="GP74" s="34"/>
      <c r="GQ74" s="34"/>
      <c r="GR74" s="34"/>
      <c r="GS74" s="34"/>
      <c r="GT74" s="34"/>
      <c r="GU74" s="34"/>
      <c r="GV74" s="34"/>
      <c r="GW74" s="34"/>
      <c r="GX74" s="34"/>
      <c r="GY74" s="34"/>
      <c r="GZ74" s="34"/>
      <c r="HA74" s="34"/>
      <c r="HB74" s="34"/>
    </row>
    <row r="75" spans="1:210" s="40" customFormat="1" ht="45" x14ac:dyDescent="0.25">
      <c r="A75" s="27" t="str">
        <f t="shared" si="5"/>
        <v xml:space="preserve"> </v>
      </c>
      <c r="B75" s="27" t="str">
        <f t="shared" si="6"/>
        <v xml:space="preserve"> </v>
      </c>
      <c r="C75" s="27" t="str">
        <f t="shared" si="7"/>
        <v xml:space="preserve"> </v>
      </c>
      <c r="D75" s="27">
        <f t="shared" si="8"/>
        <v>1</v>
      </c>
      <c r="E75" s="27" t="str">
        <f t="shared" si="9"/>
        <v xml:space="preserve"> </v>
      </c>
      <c r="F75" s="37"/>
      <c r="G75" s="27"/>
      <c r="H75" s="27"/>
      <c r="I75" s="72">
        <v>80</v>
      </c>
      <c r="J75" s="15" t="s">
        <v>14</v>
      </c>
      <c r="K75" s="3" t="s">
        <v>374</v>
      </c>
      <c r="L75" s="3" t="s">
        <v>371</v>
      </c>
      <c r="M75" s="3" t="s">
        <v>338</v>
      </c>
      <c r="N75" s="8">
        <v>600000</v>
      </c>
      <c r="O75" s="3">
        <v>23</v>
      </c>
      <c r="P75" s="3">
        <v>30</v>
      </c>
      <c r="Q75" s="14" t="s">
        <v>375</v>
      </c>
      <c r="R75" s="14">
        <v>42611</v>
      </c>
      <c r="S75" s="8" t="s">
        <v>376</v>
      </c>
      <c r="T75" s="18"/>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34"/>
      <c r="GB75" s="34"/>
      <c r="GC75" s="34"/>
      <c r="GD75" s="34"/>
      <c r="GE75" s="34"/>
      <c r="GF75" s="34"/>
      <c r="GG75" s="34"/>
      <c r="GH75" s="34"/>
      <c r="GI75" s="34"/>
      <c r="GJ75" s="34"/>
      <c r="GK75" s="34"/>
      <c r="GL75" s="34"/>
      <c r="GM75" s="34"/>
      <c r="GN75" s="34"/>
      <c r="GO75" s="34"/>
      <c r="GP75" s="34"/>
      <c r="GQ75" s="34"/>
      <c r="GR75" s="34"/>
      <c r="GS75" s="34"/>
      <c r="GT75" s="34"/>
      <c r="GU75" s="34"/>
      <c r="GV75" s="34"/>
      <c r="GW75" s="34"/>
      <c r="GX75" s="34"/>
      <c r="GY75" s="34"/>
      <c r="GZ75" s="34"/>
      <c r="HA75" s="34"/>
      <c r="HB75" s="34"/>
    </row>
    <row r="76" spans="1:210" s="40" customFormat="1" ht="30" x14ac:dyDescent="0.25">
      <c r="A76" s="27" t="str">
        <f t="shared" si="5"/>
        <v xml:space="preserve"> </v>
      </c>
      <c r="B76" s="27" t="str">
        <f t="shared" si="6"/>
        <v xml:space="preserve"> </v>
      </c>
      <c r="C76" s="27" t="str">
        <f t="shared" si="7"/>
        <v xml:space="preserve"> </v>
      </c>
      <c r="D76" s="27" t="str">
        <f t="shared" si="8"/>
        <v xml:space="preserve"> </v>
      </c>
      <c r="E76" s="27">
        <f t="shared" si="9"/>
        <v>1</v>
      </c>
      <c r="F76" s="37"/>
      <c r="G76" s="27"/>
      <c r="H76" s="27"/>
      <c r="I76" s="72">
        <v>82</v>
      </c>
      <c r="J76" s="3" t="s">
        <v>15</v>
      </c>
      <c r="K76" s="3" t="s">
        <v>381</v>
      </c>
      <c r="L76" s="3" t="s">
        <v>382</v>
      </c>
      <c r="M76" s="3" t="s">
        <v>338</v>
      </c>
      <c r="N76" s="8">
        <v>100000</v>
      </c>
      <c r="O76" s="3">
        <v>16</v>
      </c>
      <c r="P76" s="3">
        <v>20</v>
      </c>
      <c r="Q76" s="9" t="s">
        <v>365</v>
      </c>
      <c r="R76" s="3" t="s">
        <v>360</v>
      </c>
      <c r="S76" s="8" t="s">
        <v>383</v>
      </c>
      <c r="T76" s="19" t="s">
        <v>384</v>
      </c>
      <c r="U76" s="30"/>
      <c r="V76" s="30"/>
      <c r="W76" s="30"/>
      <c r="X76" s="30"/>
      <c r="Y76" s="30"/>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c r="EK76" s="34"/>
      <c r="EL76" s="34"/>
      <c r="EM76" s="34"/>
      <c r="EN76" s="34"/>
      <c r="EO76" s="34"/>
      <c r="EP76" s="34"/>
      <c r="EQ76" s="34"/>
      <c r="ER76" s="34"/>
      <c r="ES76" s="34"/>
      <c r="ET76" s="34"/>
      <c r="EU76" s="34"/>
      <c r="EV76" s="34"/>
      <c r="EW76" s="34"/>
      <c r="EX76" s="34"/>
      <c r="EY76" s="34"/>
      <c r="EZ76" s="34"/>
      <c r="FA76" s="34"/>
      <c r="FB76" s="34"/>
      <c r="FC76" s="34"/>
      <c r="FD76" s="34"/>
      <c r="FE76" s="34"/>
      <c r="FF76" s="34"/>
      <c r="FG76" s="34"/>
      <c r="FH76" s="34"/>
      <c r="FI76" s="34"/>
      <c r="FJ76" s="34"/>
      <c r="FK76" s="34"/>
      <c r="FL76" s="34"/>
      <c r="FM76" s="34"/>
      <c r="FN76" s="34"/>
      <c r="FO76" s="34"/>
      <c r="FP76" s="34"/>
      <c r="FQ76" s="34"/>
      <c r="FR76" s="34"/>
      <c r="FS76" s="34"/>
      <c r="FT76" s="34"/>
      <c r="FU76" s="34"/>
      <c r="FV76" s="34"/>
      <c r="FW76" s="34"/>
      <c r="FX76" s="34"/>
      <c r="FY76" s="34"/>
      <c r="FZ76" s="34"/>
      <c r="GA76" s="34"/>
      <c r="GB76" s="34"/>
      <c r="GC76" s="34"/>
      <c r="GD76" s="34"/>
      <c r="GE76" s="34"/>
      <c r="GF76" s="34"/>
      <c r="GG76" s="34"/>
      <c r="GH76" s="34"/>
      <c r="GI76" s="34"/>
      <c r="GJ76" s="34"/>
      <c r="GK76" s="34"/>
      <c r="GL76" s="34"/>
      <c r="GM76" s="34"/>
      <c r="GN76" s="34"/>
      <c r="GO76" s="34"/>
      <c r="GP76" s="34"/>
      <c r="GQ76" s="34"/>
      <c r="GR76" s="34"/>
      <c r="GS76" s="34"/>
      <c r="GT76" s="34"/>
      <c r="GU76" s="34"/>
      <c r="GV76" s="34"/>
      <c r="GW76" s="34"/>
      <c r="GX76" s="34"/>
      <c r="GY76" s="34"/>
      <c r="GZ76" s="34"/>
      <c r="HA76" s="34"/>
      <c r="HB76" s="34"/>
    </row>
    <row r="77" spans="1:210" s="40" customFormat="1" ht="30" x14ac:dyDescent="0.25">
      <c r="A77" s="27" t="str">
        <f t="shared" si="5"/>
        <v xml:space="preserve"> </v>
      </c>
      <c r="B77" s="27" t="str">
        <f t="shared" si="6"/>
        <v xml:space="preserve"> </v>
      </c>
      <c r="C77" s="27" t="str">
        <f t="shared" si="7"/>
        <v xml:space="preserve"> </v>
      </c>
      <c r="D77" s="27" t="str">
        <f t="shared" si="8"/>
        <v xml:space="preserve"> </v>
      </c>
      <c r="E77" s="27">
        <f t="shared" si="9"/>
        <v>1</v>
      </c>
      <c r="F77" s="37"/>
      <c r="G77" s="27"/>
      <c r="H77" s="27"/>
      <c r="I77" s="72">
        <v>83</v>
      </c>
      <c r="J77" s="3" t="s">
        <v>15</v>
      </c>
      <c r="K77" s="3" t="s">
        <v>385</v>
      </c>
      <c r="L77" s="3" t="s">
        <v>386</v>
      </c>
      <c r="M77" s="3" t="s">
        <v>338</v>
      </c>
      <c r="N77" s="8">
        <v>100000</v>
      </c>
      <c r="O77" s="3">
        <v>20</v>
      </c>
      <c r="P77" s="3">
        <v>25</v>
      </c>
      <c r="Q77" s="9" t="s">
        <v>365</v>
      </c>
      <c r="R77" s="3" t="s">
        <v>360</v>
      </c>
      <c r="S77" s="8" t="s">
        <v>387</v>
      </c>
      <c r="T77" s="19" t="s">
        <v>388</v>
      </c>
      <c r="U77" s="30"/>
      <c r="V77" s="30"/>
      <c r="W77" s="30"/>
      <c r="X77" s="30"/>
      <c r="Y77" s="30"/>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c r="EK77" s="34"/>
      <c r="EL77" s="34"/>
      <c r="EM77" s="34"/>
      <c r="EN77" s="34"/>
      <c r="EO77" s="34"/>
      <c r="EP77" s="34"/>
      <c r="EQ77" s="34"/>
      <c r="ER77" s="34"/>
      <c r="ES77" s="34"/>
      <c r="ET77" s="34"/>
      <c r="EU77" s="34"/>
      <c r="EV77" s="34"/>
      <c r="EW77" s="34"/>
      <c r="EX77" s="34"/>
      <c r="EY77" s="34"/>
      <c r="EZ77" s="34"/>
      <c r="FA77" s="34"/>
      <c r="FB77" s="34"/>
      <c r="FC77" s="34"/>
      <c r="FD77" s="34"/>
      <c r="FE77" s="34"/>
      <c r="FF77" s="34"/>
      <c r="FG77" s="34"/>
      <c r="FH77" s="34"/>
      <c r="FI77" s="34"/>
      <c r="FJ77" s="34"/>
      <c r="FK77" s="34"/>
      <c r="FL77" s="34"/>
      <c r="FM77" s="34"/>
      <c r="FN77" s="34"/>
      <c r="FO77" s="34"/>
      <c r="FP77" s="34"/>
      <c r="FQ77" s="34"/>
      <c r="FR77" s="34"/>
      <c r="FS77" s="34"/>
      <c r="FT77" s="34"/>
      <c r="FU77" s="34"/>
      <c r="FV77" s="34"/>
      <c r="FW77" s="34"/>
      <c r="FX77" s="34"/>
      <c r="FY77" s="34"/>
      <c r="FZ77" s="34"/>
      <c r="GA77" s="34"/>
      <c r="GB77" s="34"/>
      <c r="GC77" s="34"/>
      <c r="GD77" s="34"/>
      <c r="GE77" s="34"/>
      <c r="GF77" s="34"/>
      <c r="GG77" s="34"/>
      <c r="GH77" s="34"/>
      <c r="GI77" s="34"/>
      <c r="GJ77" s="34"/>
      <c r="GK77" s="34"/>
      <c r="GL77" s="34"/>
      <c r="GM77" s="34"/>
      <c r="GN77" s="34"/>
      <c r="GO77" s="34"/>
      <c r="GP77" s="34"/>
      <c r="GQ77" s="34"/>
      <c r="GR77" s="34"/>
      <c r="GS77" s="34"/>
      <c r="GT77" s="34"/>
      <c r="GU77" s="34"/>
      <c r="GV77" s="34"/>
      <c r="GW77" s="34"/>
      <c r="GX77" s="34"/>
      <c r="GY77" s="34"/>
      <c r="GZ77" s="34"/>
      <c r="HA77" s="34"/>
      <c r="HB77" s="34"/>
    </row>
    <row r="78" spans="1:210" s="40" customFormat="1" ht="30" x14ac:dyDescent="0.25">
      <c r="A78" s="27" t="str">
        <f t="shared" si="5"/>
        <v xml:space="preserve"> </v>
      </c>
      <c r="B78" s="27" t="str">
        <f t="shared" si="6"/>
        <v xml:space="preserve"> </v>
      </c>
      <c r="C78" s="27" t="str">
        <f t="shared" si="7"/>
        <v xml:space="preserve"> </v>
      </c>
      <c r="D78" s="27" t="str">
        <f t="shared" si="8"/>
        <v xml:space="preserve"> </v>
      </c>
      <c r="E78" s="27">
        <f t="shared" si="9"/>
        <v>1</v>
      </c>
      <c r="F78" s="37"/>
      <c r="G78" s="27"/>
      <c r="H78" s="27"/>
      <c r="I78" s="72">
        <v>84</v>
      </c>
      <c r="J78" s="3" t="s">
        <v>15</v>
      </c>
      <c r="K78" s="3" t="s">
        <v>389</v>
      </c>
      <c r="L78" s="3" t="s">
        <v>386</v>
      </c>
      <c r="M78" s="3" t="s">
        <v>338</v>
      </c>
      <c r="N78" s="8">
        <v>100000</v>
      </c>
      <c r="O78" s="3">
        <v>23</v>
      </c>
      <c r="P78" s="3">
        <v>23</v>
      </c>
      <c r="Q78" s="14" t="s">
        <v>390</v>
      </c>
      <c r="R78" s="10" t="s">
        <v>391</v>
      </c>
      <c r="S78" s="8" t="s">
        <v>392</v>
      </c>
      <c r="T78" s="21" t="s">
        <v>393</v>
      </c>
      <c r="U78" s="30"/>
      <c r="V78" s="30"/>
      <c r="W78" s="30"/>
      <c r="X78" s="30"/>
      <c r="Y78" s="30"/>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c r="EK78" s="34"/>
      <c r="EL78" s="34"/>
      <c r="EM78" s="34"/>
      <c r="EN78" s="34"/>
      <c r="EO78" s="34"/>
      <c r="EP78" s="34"/>
      <c r="EQ78" s="34"/>
      <c r="ER78" s="34"/>
      <c r="ES78" s="34"/>
      <c r="ET78" s="34"/>
      <c r="EU78" s="34"/>
      <c r="EV78" s="34"/>
      <c r="EW78" s="34"/>
      <c r="EX78" s="34"/>
      <c r="EY78" s="34"/>
      <c r="EZ78" s="34"/>
      <c r="FA78" s="34"/>
      <c r="FB78" s="34"/>
      <c r="FC78" s="34"/>
      <c r="FD78" s="34"/>
      <c r="FE78" s="34"/>
      <c r="FF78" s="34"/>
      <c r="FG78" s="34"/>
      <c r="FH78" s="34"/>
      <c r="FI78" s="34"/>
      <c r="FJ78" s="34"/>
      <c r="FK78" s="34"/>
      <c r="FL78" s="34"/>
      <c r="FM78" s="34"/>
      <c r="FN78" s="34"/>
      <c r="FO78" s="34"/>
      <c r="FP78" s="34"/>
      <c r="FQ78" s="34"/>
      <c r="FR78" s="34"/>
      <c r="FS78" s="34"/>
      <c r="FT78" s="34"/>
      <c r="FU78" s="34"/>
      <c r="FV78" s="34"/>
      <c r="FW78" s="34"/>
      <c r="FX78" s="34"/>
      <c r="FY78" s="34"/>
      <c r="FZ78" s="34"/>
      <c r="GA78" s="34"/>
      <c r="GB78" s="34"/>
      <c r="GC78" s="34"/>
      <c r="GD78" s="34"/>
      <c r="GE78" s="34"/>
      <c r="GF78" s="34"/>
      <c r="GG78" s="34"/>
      <c r="GH78" s="34"/>
      <c r="GI78" s="34"/>
      <c r="GJ78" s="34"/>
      <c r="GK78" s="34"/>
      <c r="GL78" s="34"/>
      <c r="GM78" s="34"/>
      <c r="GN78" s="34"/>
      <c r="GO78" s="34"/>
      <c r="GP78" s="34"/>
      <c r="GQ78" s="34"/>
      <c r="GR78" s="34"/>
      <c r="GS78" s="34"/>
      <c r="GT78" s="34"/>
      <c r="GU78" s="34"/>
      <c r="GV78" s="34"/>
      <c r="GW78" s="34"/>
      <c r="GX78" s="34"/>
      <c r="GY78" s="34"/>
      <c r="GZ78" s="34"/>
      <c r="HA78" s="34"/>
      <c r="HB78" s="34"/>
    </row>
    <row r="79" spans="1:210" s="40" customFormat="1" ht="30" x14ac:dyDescent="0.25">
      <c r="A79" s="27" t="str">
        <f t="shared" si="5"/>
        <v xml:space="preserve"> </v>
      </c>
      <c r="B79" s="27" t="str">
        <f t="shared" si="6"/>
        <v xml:space="preserve"> </v>
      </c>
      <c r="C79" s="27" t="str">
        <f t="shared" si="7"/>
        <v xml:space="preserve"> </v>
      </c>
      <c r="D79" s="27" t="str">
        <f t="shared" si="8"/>
        <v xml:space="preserve"> </v>
      </c>
      <c r="E79" s="27">
        <f t="shared" si="9"/>
        <v>1</v>
      </c>
      <c r="F79" s="37"/>
      <c r="G79" s="27"/>
      <c r="H79" s="27"/>
      <c r="I79" s="72">
        <v>86</v>
      </c>
      <c r="J79" s="3" t="s">
        <v>15</v>
      </c>
      <c r="K79" s="3" t="s">
        <v>399</v>
      </c>
      <c r="L79" s="3" t="s">
        <v>400</v>
      </c>
      <c r="M79" s="3" t="s">
        <v>338</v>
      </c>
      <c r="N79" s="8">
        <v>100000</v>
      </c>
      <c r="O79" s="3">
        <v>17</v>
      </c>
      <c r="P79" s="3">
        <v>20</v>
      </c>
      <c r="Q79" s="9" t="s">
        <v>401</v>
      </c>
      <c r="R79" s="3" t="s">
        <v>360</v>
      </c>
      <c r="S79" s="8" t="s">
        <v>402</v>
      </c>
      <c r="T79" s="19" t="s">
        <v>403</v>
      </c>
      <c r="U79" s="30"/>
      <c r="V79" s="30"/>
      <c r="W79" s="30"/>
      <c r="X79" s="30"/>
      <c r="Y79" s="30"/>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c r="EK79" s="34"/>
      <c r="EL79" s="34"/>
      <c r="EM79" s="34"/>
      <c r="EN79" s="34"/>
      <c r="EO79" s="34"/>
      <c r="EP79" s="34"/>
      <c r="EQ79" s="34"/>
      <c r="ER79" s="34"/>
      <c r="ES79" s="34"/>
      <c r="ET79" s="34"/>
      <c r="EU79" s="34"/>
      <c r="EV79" s="34"/>
      <c r="EW79" s="34"/>
      <c r="EX79" s="34"/>
      <c r="EY79" s="34"/>
      <c r="EZ79" s="34"/>
      <c r="FA79" s="34"/>
      <c r="FB79" s="34"/>
      <c r="FC79" s="34"/>
      <c r="FD79" s="34"/>
      <c r="FE79" s="34"/>
      <c r="FF79" s="34"/>
      <c r="FG79" s="34"/>
      <c r="FH79" s="34"/>
      <c r="FI79" s="34"/>
      <c r="FJ79" s="34"/>
      <c r="FK79" s="34"/>
      <c r="FL79" s="34"/>
      <c r="FM79" s="34"/>
      <c r="FN79" s="34"/>
      <c r="FO79" s="34"/>
      <c r="FP79" s="34"/>
      <c r="FQ79" s="34"/>
      <c r="FR79" s="34"/>
      <c r="FS79" s="34"/>
      <c r="FT79" s="34"/>
      <c r="FU79" s="34"/>
      <c r="FV79" s="34"/>
      <c r="FW79" s="34"/>
      <c r="FX79" s="34"/>
      <c r="FY79" s="34"/>
      <c r="FZ79" s="34"/>
      <c r="GA79" s="34"/>
      <c r="GB79" s="34"/>
      <c r="GC79" s="34"/>
      <c r="GD79" s="34"/>
      <c r="GE79" s="34"/>
      <c r="GF79" s="34"/>
      <c r="GG79" s="34"/>
      <c r="GH79" s="34"/>
      <c r="GI79" s="34"/>
      <c r="GJ79" s="34"/>
      <c r="GK79" s="34"/>
      <c r="GL79" s="34"/>
      <c r="GM79" s="34"/>
      <c r="GN79" s="34"/>
      <c r="GO79" s="34"/>
      <c r="GP79" s="34"/>
      <c r="GQ79" s="34"/>
      <c r="GR79" s="34"/>
      <c r="GS79" s="34"/>
      <c r="GT79" s="34"/>
      <c r="GU79" s="34"/>
      <c r="GV79" s="34"/>
      <c r="GW79" s="34"/>
      <c r="GX79" s="34"/>
      <c r="GY79" s="34"/>
      <c r="GZ79" s="34"/>
      <c r="HA79" s="34"/>
      <c r="HB79" s="34"/>
    </row>
    <row r="80" spans="1:210" s="40" customFormat="1" ht="30" x14ac:dyDescent="0.25">
      <c r="A80" s="27">
        <f t="shared" si="5"/>
        <v>1</v>
      </c>
      <c r="B80" s="27" t="str">
        <f t="shared" si="6"/>
        <v xml:space="preserve"> </v>
      </c>
      <c r="C80" s="27" t="str">
        <f t="shared" si="7"/>
        <v xml:space="preserve"> </v>
      </c>
      <c r="D80" s="27" t="str">
        <f t="shared" si="8"/>
        <v xml:space="preserve"> </v>
      </c>
      <c r="E80" s="27" t="str">
        <f t="shared" si="9"/>
        <v xml:space="preserve"> </v>
      </c>
      <c r="F80" s="37"/>
      <c r="G80" s="27"/>
      <c r="H80" s="27"/>
      <c r="I80" s="72">
        <v>88</v>
      </c>
      <c r="J80" s="3" t="s">
        <v>204</v>
      </c>
      <c r="K80" s="3" t="s">
        <v>409</v>
      </c>
      <c r="L80" s="3" t="s">
        <v>382</v>
      </c>
      <c r="M80" s="3" t="s">
        <v>338</v>
      </c>
      <c r="N80" s="8">
        <v>155000</v>
      </c>
      <c r="O80" s="3">
        <v>12</v>
      </c>
      <c r="P80" s="3">
        <v>25</v>
      </c>
      <c r="Q80" s="18"/>
      <c r="R80" s="14">
        <v>36709</v>
      </c>
      <c r="S80" s="3" t="s">
        <v>410</v>
      </c>
      <c r="T80" s="11" t="s">
        <v>411</v>
      </c>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34"/>
      <c r="GL80" s="34"/>
      <c r="GM80" s="34"/>
      <c r="GN80" s="34"/>
      <c r="GO80" s="34"/>
      <c r="GP80" s="34"/>
      <c r="GQ80" s="34"/>
      <c r="GR80" s="34"/>
      <c r="GS80" s="34"/>
      <c r="GT80" s="34"/>
      <c r="GU80" s="34"/>
      <c r="GV80" s="34"/>
      <c r="GW80" s="34"/>
      <c r="GX80" s="34"/>
      <c r="GY80" s="34"/>
      <c r="GZ80" s="34"/>
      <c r="HA80" s="34"/>
      <c r="HB80" s="34"/>
    </row>
    <row r="81" spans="1:210" s="40" customFormat="1" ht="30" x14ac:dyDescent="0.25">
      <c r="A81" s="27" t="str">
        <f t="shared" si="5"/>
        <v xml:space="preserve"> </v>
      </c>
      <c r="B81" s="27" t="str">
        <f t="shared" si="6"/>
        <v xml:space="preserve"> </v>
      </c>
      <c r="C81" s="27" t="str">
        <f t="shared" si="7"/>
        <v xml:space="preserve"> </v>
      </c>
      <c r="D81" s="27" t="str">
        <f t="shared" si="8"/>
        <v xml:space="preserve"> </v>
      </c>
      <c r="E81" s="27">
        <f t="shared" si="9"/>
        <v>1</v>
      </c>
      <c r="F81" s="37"/>
      <c r="G81" s="27"/>
      <c r="H81" s="27"/>
      <c r="I81" s="72">
        <v>89</v>
      </c>
      <c r="J81" s="3" t="s">
        <v>15</v>
      </c>
      <c r="K81" s="3" t="s">
        <v>412</v>
      </c>
      <c r="L81" s="3" t="s">
        <v>413</v>
      </c>
      <c r="M81" s="3" t="s">
        <v>414</v>
      </c>
      <c r="N81" s="8">
        <v>3600000</v>
      </c>
      <c r="O81" s="3">
        <v>9</v>
      </c>
      <c r="P81" s="3">
        <v>20</v>
      </c>
      <c r="Q81" s="9" t="s">
        <v>415</v>
      </c>
      <c r="R81" s="14">
        <v>39234</v>
      </c>
      <c r="S81" s="3" t="s">
        <v>694</v>
      </c>
      <c r="T81" s="11"/>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c r="EK81" s="34"/>
      <c r="EL81" s="34"/>
      <c r="EM81" s="34"/>
      <c r="EN81" s="34"/>
      <c r="EO81" s="34"/>
      <c r="EP81" s="34"/>
      <c r="EQ81" s="34"/>
      <c r="ER81" s="34"/>
      <c r="ES81" s="34"/>
      <c r="ET81" s="34"/>
      <c r="EU81" s="34"/>
      <c r="EV81" s="34"/>
      <c r="EW81" s="34"/>
      <c r="EX81" s="34"/>
      <c r="EY81" s="34"/>
      <c r="EZ81" s="34"/>
      <c r="FA81" s="34"/>
      <c r="FB81" s="34"/>
      <c r="FC81" s="34"/>
      <c r="FD81" s="34"/>
      <c r="FE81" s="34"/>
      <c r="FF81" s="34"/>
      <c r="FG81" s="34"/>
      <c r="FH81" s="34"/>
      <c r="FI81" s="34"/>
      <c r="FJ81" s="34"/>
      <c r="FK81" s="34"/>
      <c r="FL81" s="34"/>
      <c r="FM81" s="34"/>
      <c r="FN81" s="34"/>
      <c r="FO81" s="34"/>
      <c r="FP81" s="34"/>
      <c r="FQ81" s="34"/>
      <c r="FR81" s="34"/>
      <c r="FS81" s="34"/>
      <c r="FT81" s="34"/>
      <c r="FU81" s="34"/>
      <c r="FV81" s="34"/>
      <c r="FW81" s="34"/>
      <c r="FX81" s="34"/>
      <c r="FY81" s="34"/>
      <c r="FZ81" s="34"/>
      <c r="GA81" s="34"/>
      <c r="GB81" s="34"/>
      <c r="GC81" s="34"/>
      <c r="GD81" s="34"/>
      <c r="GE81" s="34"/>
      <c r="GF81" s="34"/>
      <c r="GG81" s="34"/>
      <c r="GH81" s="34"/>
      <c r="GI81" s="34"/>
      <c r="GJ81" s="34"/>
      <c r="GK81" s="34"/>
      <c r="GL81" s="34"/>
      <c r="GM81" s="34"/>
      <c r="GN81" s="34"/>
      <c r="GO81" s="34"/>
      <c r="GP81" s="34"/>
      <c r="GQ81" s="34"/>
      <c r="GR81" s="34"/>
      <c r="GS81" s="34"/>
      <c r="GT81" s="34"/>
      <c r="GU81" s="34"/>
      <c r="GV81" s="34"/>
      <c r="GW81" s="34"/>
      <c r="GX81" s="34"/>
      <c r="GY81" s="34"/>
      <c r="GZ81" s="34"/>
      <c r="HA81" s="34"/>
      <c r="HB81" s="34"/>
    </row>
    <row r="82" spans="1:210" s="40" customFormat="1" ht="30" x14ac:dyDescent="0.25">
      <c r="A82" s="27" t="str">
        <f t="shared" si="5"/>
        <v xml:space="preserve"> </v>
      </c>
      <c r="B82" s="27" t="str">
        <f t="shared" si="6"/>
        <v xml:space="preserve"> </v>
      </c>
      <c r="C82" s="27" t="str">
        <f t="shared" si="7"/>
        <v xml:space="preserve"> </v>
      </c>
      <c r="D82" s="27" t="str">
        <f t="shared" si="8"/>
        <v xml:space="preserve"> </v>
      </c>
      <c r="E82" s="27">
        <f t="shared" si="9"/>
        <v>1</v>
      </c>
      <c r="F82" s="37"/>
      <c r="G82" s="27"/>
      <c r="H82" s="27"/>
      <c r="I82" s="72">
        <v>90</v>
      </c>
      <c r="J82" s="3" t="s">
        <v>15</v>
      </c>
      <c r="K82" s="3" t="s">
        <v>416</v>
      </c>
      <c r="L82" s="3" t="s">
        <v>431</v>
      </c>
      <c r="M82" s="3" t="s">
        <v>414</v>
      </c>
      <c r="N82" s="8">
        <v>1000000</v>
      </c>
      <c r="O82" s="3">
        <v>10</v>
      </c>
      <c r="P82" s="3">
        <v>10</v>
      </c>
      <c r="Q82" s="14" t="s">
        <v>417</v>
      </c>
      <c r="R82" s="9">
        <v>42278</v>
      </c>
      <c r="S82" s="3" t="s">
        <v>418</v>
      </c>
      <c r="T82" s="11" t="s">
        <v>695</v>
      </c>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c r="GH82" s="34"/>
      <c r="GI82" s="34"/>
      <c r="GJ82" s="34"/>
      <c r="GK82" s="34"/>
      <c r="GL82" s="34"/>
      <c r="GM82" s="34"/>
      <c r="GN82" s="34"/>
      <c r="GO82" s="34"/>
      <c r="GP82" s="34"/>
      <c r="GQ82" s="34"/>
      <c r="GR82" s="34"/>
      <c r="GS82" s="34"/>
      <c r="GT82" s="34"/>
      <c r="GU82" s="34"/>
      <c r="GV82" s="34"/>
      <c r="GW82" s="34"/>
      <c r="GX82" s="34"/>
      <c r="GY82" s="34"/>
      <c r="GZ82" s="34"/>
      <c r="HA82" s="34"/>
      <c r="HB82" s="34"/>
    </row>
    <row r="83" spans="1:210" s="40" customFormat="1" x14ac:dyDescent="0.25">
      <c r="A83" s="27" t="str">
        <f t="shared" si="5"/>
        <v xml:space="preserve"> </v>
      </c>
      <c r="B83" s="27" t="str">
        <f t="shared" si="6"/>
        <v xml:space="preserve"> </v>
      </c>
      <c r="C83" s="27" t="str">
        <f t="shared" si="7"/>
        <v xml:space="preserve"> </v>
      </c>
      <c r="D83" s="27">
        <f t="shared" si="8"/>
        <v>1</v>
      </c>
      <c r="E83" s="27" t="str">
        <f t="shared" si="9"/>
        <v xml:space="preserve"> </v>
      </c>
      <c r="F83" s="37"/>
      <c r="G83" s="27"/>
      <c r="H83" s="27"/>
      <c r="I83" s="72">
        <v>91</v>
      </c>
      <c r="J83" s="3" t="s">
        <v>14</v>
      </c>
      <c r="K83" s="3" t="s">
        <v>419</v>
      </c>
      <c r="L83" s="3" t="s">
        <v>413</v>
      </c>
      <c r="M83" s="3" t="s">
        <v>414</v>
      </c>
      <c r="N83" s="8">
        <v>1100000</v>
      </c>
      <c r="O83" s="3">
        <v>10</v>
      </c>
      <c r="P83" s="3">
        <v>10</v>
      </c>
      <c r="Q83" s="18" t="s">
        <v>420</v>
      </c>
      <c r="R83" s="9">
        <v>42286</v>
      </c>
      <c r="S83" s="3" t="s">
        <v>421</v>
      </c>
      <c r="T83" s="11" t="s">
        <v>696</v>
      </c>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c r="EK83" s="34"/>
      <c r="EL83" s="34"/>
      <c r="EM83" s="34"/>
      <c r="EN83" s="34"/>
      <c r="EO83" s="34"/>
      <c r="EP83" s="34"/>
      <c r="EQ83" s="34"/>
      <c r="ER83" s="34"/>
      <c r="ES83" s="34"/>
      <c r="ET83" s="34"/>
      <c r="EU83" s="34"/>
      <c r="EV83" s="34"/>
      <c r="EW83" s="34"/>
      <c r="EX83" s="34"/>
      <c r="EY83" s="34"/>
      <c r="EZ83" s="34"/>
      <c r="FA83" s="34"/>
      <c r="FB83" s="34"/>
      <c r="FC83" s="34"/>
      <c r="FD83" s="34"/>
      <c r="FE83" s="34"/>
      <c r="FF83" s="34"/>
      <c r="FG83" s="34"/>
      <c r="FH83" s="34"/>
      <c r="FI83" s="34"/>
      <c r="FJ83" s="34"/>
      <c r="FK83" s="34"/>
      <c r="FL83" s="34"/>
      <c r="FM83" s="34"/>
      <c r="FN83" s="34"/>
      <c r="FO83" s="34"/>
      <c r="FP83" s="34"/>
      <c r="FQ83" s="34"/>
      <c r="FR83" s="34"/>
      <c r="FS83" s="34"/>
      <c r="FT83" s="34"/>
      <c r="FU83" s="34"/>
      <c r="FV83" s="34"/>
      <c r="FW83" s="34"/>
      <c r="FX83" s="34"/>
      <c r="FY83" s="34"/>
      <c r="FZ83" s="34"/>
      <c r="GA83" s="34"/>
      <c r="GB83" s="34"/>
      <c r="GC83" s="34"/>
      <c r="GD83" s="34"/>
      <c r="GE83" s="34"/>
      <c r="GF83" s="34"/>
      <c r="GG83" s="34"/>
      <c r="GH83" s="34"/>
      <c r="GI83" s="34"/>
      <c r="GJ83" s="34"/>
      <c r="GK83" s="34"/>
      <c r="GL83" s="34"/>
      <c r="GM83" s="34"/>
      <c r="GN83" s="34"/>
      <c r="GO83" s="34"/>
      <c r="GP83" s="34"/>
      <c r="GQ83" s="34"/>
      <c r="GR83" s="34"/>
      <c r="GS83" s="34"/>
      <c r="GT83" s="34"/>
      <c r="GU83" s="34"/>
      <c r="GV83" s="34"/>
      <c r="GW83" s="34"/>
      <c r="GX83" s="34"/>
      <c r="GY83" s="34"/>
      <c r="GZ83" s="34"/>
      <c r="HA83" s="34"/>
      <c r="HB83" s="34"/>
    </row>
    <row r="84" spans="1:210" s="40" customFormat="1" x14ac:dyDescent="0.25">
      <c r="A84" s="27" t="str">
        <f t="shared" si="5"/>
        <v xml:space="preserve"> </v>
      </c>
      <c r="B84" s="27" t="str">
        <f t="shared" si="6"/>
        <v xml:space="preserve"> </v>
      </c>
      <c r="C84" s="27" t="str">
        <f t="shared" si="7"/>
        <v xml:space="preserve"> </v>
      </c>
      <c r="D84" s="27" t="str">
        <f t="shared" si="8"/>
        <v xml:space="preserve"> </v>
      </c>
      <c r="E84" s="27">
        <f t="shared" si="9"/>
        <v>1</v>
      </c>
      <c r="F84" s="37"/>
      <c r="G84" s="27"/>
      <c r="H84" s="27"/>
      <c r="I84" s="72">
        <v>92</v>
      </c>
      <c r="J84" s="3" t="s">
        <v>15</v>
      </c>
      <c r="K84" s="3" t="s">
        <v>422</v>
      </c>
      <c r="L84" s="3" t="s">
        <v>413</v>
      </c>
      <c r="M84" s="3" t="s">
        <v>414</v>
      </c>
      <c r="N84" s="8">
        <v>30000</v>
      </c>
      <c r="O84" s="3">
        <v>28</v>
      </c>
      <c r="P84" s="3">
        <v>30</v>
      </c>
      <c r="Q84" s="18" t="s">
        <v>697</v>
      </c>
      <c r="R84" s="9">
        <v>41936</v>
      </c>
      <c r="S84" s="3" t="s">
        <v>698</v>
      </c>
      <c r="T84" s="11" t="s">
        <v>699</v>
      </c>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c r="EK84" s="34"/>
      <c r="EL84" s="34"/>
      <c r="EM84" s="34"/>
      <c r="EN84" s="34"/>
      <c r="EO84" s="34"/>
      <c r="EP84" s="34"/>
      <c r="EQ84" s="34"/>
      <c r="ER84" s="34"/>
      <c r="ES84" s="34"/>
      <c r="ET84" s="34"/>
      <c r="EU84" s="34"/>
      <c r="EV84" s="34"/>
      <c r="EW84" s="34"/>
      <c r="EX84" s="34"/>
      <c r="EY84" s="34"/>
      <c r="EZ84" s="34"/>
      <c r="FA84" s="34"/>
      <c r="FB84" s="34"/>
      <c r="FC84" s="34"/>
      <c r="FD84" s="34"/>
      <c r="FE84" s="34"/>
      <c r="FF84" s="34"/>
      <c r="FG84" s="34"/>
      <c r="FH84" s="34"/>
      <c r="FI84" s="34"/>
      <c r="FJ84" s="34"/>
      <c r="FK84" s="34"/>
      <c r="FL84" s="34"/>
      <c r="FM84" s="34"/>
      <c r="FN84" s="34"/>
      <c r="FO84" s="34"/>
      <c r="FP84" s="34"/>
      <c r="FQ84" s="34"/>
      <c r="FR84" s="34"/>
      <c r="FS84" s="34"/>
      <c r="FT84" s="34"/>
      <c r="FU84" s="34"/>
      <c r="FV84" s="34"/>
      <c r="FW84" s="34"/>
      <c r="FX84" s="34"/>
      <c r="FY84" s="34"/>
      <c r="FZ84" s="34"/>
      <c r="GA84" s="34"/>
      <c r="GB84" s="34"/>
      <c r="GC84" s="34"/>
      <c r="GD84" s="34"/>
      <c r="GE84" s="34"/>
      <c r="GF84" s="34"/>
      <c r="GG84" s="34"/>
      <c r="GH84" s="34"/>
      <c r="GI84" s="34"/>
      <c r="GJ84" s="34"/>
      <c r="GK84" s="34"/>
      <c r="GL84" s="34"/>
      <c r="GM84" s="34"/>
      <c r="GN84" s="34"/>
      <c r="GO84" s="34"/>
      <c r="GP84" s="34"/>
      <c r="GQ84" s="34"/>
      <c r="GR84" s="34"/>
      <c r="GS84" s="34"/>
      <c r="GT84" s="34"/>
      <c r="GU84" s="34"/>
      <c r="GV84" s="34"/>
      <c r="GW84" s="34"/>
      <c r="GX84" s="34"/>
      <c r="GY84" s="34"/>
      <c r="GZ84" s="34"/>
      <c r="HA84" s="34"/>
      <c r="HB84" s="34"/>
    </row>
    <row r="85" spans="1:210" s="40" customFormat="1" ht="30" x14ac:dyDescent="0.25">
      <c r="A85" s="27" t="str">
        <f t="shared" si="5"/>
        <v xml:space="preserve"> </v>
      </c>
      <c r="B85" s="27" t="str">
        <f t="shared" si="6"/>
        <v xml:space="preserve"> </v>
      </c>
      <c r="C85" s="27" t="str">
        <f t="shared" si="7"/>
        <v xml:space="preserve"> </v>
      </c>
      <c r="D85" s="27" t="str">
        <f t="shared" si="8"/>
        <v xml:space="preserve"> </v>
      </c>
      <c r="E85" s="27">
        <f t="shared" si="9"/>
        <v>1</v>
      </c>
      <c r="F85" s="37"/>
      <c r="G85" s="27"/>
      <c r="H85" s="27"/>
      <c r="I85" s="72">
        <v>93</v>
      </c>
      <c r="J85" s="3" t="s">
        <v>15</v>
      </c>
      <c r="K85" s="3" t="s">
        <v>423</v>
      </c>
      <c r="L85" s="3" t="s">
        <v>424</v>
      </c>
      <c r="M85" s="3" t="s">
        <v>414</v>
      </c>
      <c r="N85" s="8">
        <v>22000</v>
      </c>
      <c r="O85" s="3">
        <v>25</v>
      </c>
      <c r="P85" s="3">
        <v>50</v>
      </c>
      <c r="Q85" s="9" t="s">
        <v>425</v>
      </c>
      <c r="R85" s="9" t="s">
        <v>701</v>
      </c>
      <c r="S85" s="3" t="s">
        <v>426</v>
      </c>
      <c r="T85" s="11" t="s">
        <v>700</v>
      </c>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c r="EK85" s="34"/>
      <c r="EL85" s="34"/>
      <c r="EM85" s="34"/>
      <c r="EN85" s="34"/>
      <c r="EO85" s="34"/>
      <c r="EP85" s="34"/>
      <c r="EQ85" s="34"/>
      <c r="ER85" s="34"/>
      <c r="ES85" s="34"/>
      <c r="ET85" s="34"/>
      <c r="EU85" s="34"/>
      <c r="EV85" s="34"/>
      <c r="EW85" s="34"/>
      <c r="EX85" s="34"/>
      <c r="EY85" s="34"/>
      <c r="EZ85" s="34"/>
      <c r="FA85" s="34"/>
      <c r="FB85" s="34"/>
      <c r="FC85" s="34"/>
      <c r="FD85" s="34"/>
      <c r="FE85" s="34"/>
      <c r="FF85" s="34"/>
      <c r="FG85" s="34"/>
      <c r="FH85" s="34"/>
      <c r="FI85" s="34"/>
      <c r="FJ85" s="34"/>
      <c r="FK85" s="34"/>
      <c r="FL85" s="34"/>
      <c r="FM85" s="34"/>
      <c r="FN85" s="34"/>
      <c r="FO85" s="34"/>
      <c r="FP85" s="34"/>
      <c r="FQ85" s="34"/>
      <c r="FR85" s="34"/>
      <c r="FS85" s="34"/>
      <c r="FT85" s="34"/>
      <c r="FU85" s="34"/>
      <c r="FV85" s="34"/>
      <c r="FW85" s="34"/>
      <c r="FX85" s="34"/>
      <c r="FY85" s="34"/>
      <c r="FZ85" s="34"/>
      <c r="GA85" s="34"/>
      <c r="GB85" s="34"/>
      <c r="GC85" s="34"/>
      <c r="GD85" s="34"/>
      <c r="GE85" s="34"/>
      <c r="GF85" s="34"/>
      <c r="GG85" s="34"/>
      <c r="GH85" s="34"/>
      <c r="GI85" s="34"/>
      <c r="GJ85" s="34"/>
      <c r="GK85" s="34"/>
      <c r="GL85" s="34"/>
      <c r="GM85" s="34"/>
      <c r="GN85" s="34"/>
      <c r="GO85" s="34"/>
      <c r="GP85" s="34"/>
      <c r="GQ85" s="34"/>
      <c r="GR85" s="34"/>
      <c r="GS85" s="34"/>
      <c r="GT85" s="34"/>
      <c r="GU85" s="34"/>
      <c r="GV85" s="34"/>
      <c r="GW85" s="34"/>
      <c r="GX85" s="34"/>
      <c r="GY85" s="34"/>
      <c r="GZ85" s="34"/>
      <c r="HA85" s="34"/>
      <c r="HB85" s="34"/>
    </row>
    <row r="86" spans="1:210" s="40" customFormat="1" ht="30" x14ac:dyDescent="0.25">
      <c r="A86" s="27" t="str">
        <f t="shared" si="5"/>
        <v xml:space="preserve"> </v>
      </c>
      <c r="B86" s="27" t="str">
        <f t="shared" si="6"/>
        <v xml:space="preserve"> </v>
      </c>
      <c r="C86" s="27" t="str">
        <f t="shared" si="7"/>
        <v xml:space="preserve"> </v>
      </c>
      <c r="D86" s="27" t="str">
        <f t="shared" si="8"/>
        <v xml:space="preserve"> </v>
      </c>
      <c r="E86" s="27">
        <f t="shared" si="9"/>
        <v>1</v>
      </c>
      <c r="F86" s="37"/>
      <c r="G86" s="27"/>
      <c r="H86" s="27"/>
      <c r="I86" s="72">
        <v>94</v>
      </c>
      <c r="J86" s="3" t="s">
        <v>15</v>
      </c>
      <c r="K86" s="3" t="s">
        <v>427</v>
      </c>
      <c r="L86" s="3" t="s">
        <v>424</v>
      </c>
      <c r="M86" s="3" t="s">
        <v>414</v>
      </c>
      <c r="N86" s="8">
        <v>1800</v>
      </c>
      <c r="O86" s="3">
        <v>10</v>
      </c>
      <c r="P86" s="3">
        <v>15</v>
      </c>
      <c r="Q86" s="9" t="s">
        <v>428</v>
      </c>
      <c r="R86" s="9"/>
      <c r="S86" s="3" t="s">
        <v>429</v>
      </c>
      <c r="T86" s="11"/>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c r="EK86" s="34"/>
      <c r="EL86" s="34"/>
      <c r="EM86" s="34"/>
      <c r="EN86" s="34"/>
      <c r="EO86" s="34"/>
      <c r="EP86" s="34"/>
      <c r="EQ86" s="34"/>
      <c r="ER86" s="34"/>
      <c r="ES86" s="34"/>
      <c r="ET86" s="34"/>
      <c r="EU86" s="34"/>
      <c r="EV86" s="34"/>
      <c r="EW86" s="34"/>
      <c r="EX86" s="34"/>
      <c r="EY86" s="34"/>
      <c r="EZ86" s="34"/>
      <c r="FA86" s="34"/>
      <c r="FB86" s="34"/>
      <c r="FC86" s="34"/>
      <c r="FD86" s="34"/>
      <c r="FE86" s="34"/>
      <c r="FF86" s="34"/>
      <c r="FG86" s="34"/>
      <c r="FH86" s="34"/>
      <c r="FI86" s="34"/>
      <c r="FJ86" s="34"/>
      <c r="FK86" s="34"/>
      <c r="FL86" s="34"/>
      <c r="FM86" s="34"/>
      <c r="FN86" s="34"/>
      <c r="FO86" s="34"/>
      <c r="FP86" s="34"/>
      <c r="FQ86" s="34"/>
      <c r="FR86" s="34"/>
      <c r="FS86" s="34"/>
      <c r="FT86" s="34"/>
      <c r="FU86" s="34"/>
      <c r="FV86" s="34"/>
      <c r="FW86" s="34"/>
      <c r="FX86" s="34"/>
      <c r="FY86" s="34"/>
      <c r="FZ86" s="34"/>
      <c r="GA86" s="34"/>
      <c r="GB86" s="34"/>
      <c r="GC86" s="34"/>
      <c r="GD86" s="34"/>
      <c r="GE86" s="34"/>
      <c r="GF86" s="34"/>
      <c r="GG86" s="34"/>
      <c r="GH86" s="34"/>
      <c r="GI86" s="34"/>
      <c r="GJ86" s="34"/>
      <c r="GK86" s="34"/>
      <c r="GL86" s="34"/>
      <c r="GM86" s="34"/>
      <c r="GN86" s="34"/>
      <c r="GO86" s="34"/>
      <c r="GP86" s="34"/>
      <c r="GQ86" s="34"/>
      <c r="GR86" s="34"/>
      <c r="GS86" s="34"/>
      <c r="GT86" s="34"/>
      <c r="GU86" s="34"/>
      <c r="GV86" s="34"/>
      <c r="GW86" s="34"/>
      <c r="GX86" s="34"/>
      <c r="GY86" s="34"/>
      <c r="GZ86" s="34"/>
      <c r="HA86" s="34"/>
      <c r="HB86" s="34"/>
    </row>
    <row r="87" spans="1:210" s="40" customFormat="1" ht="45" x14ac:dyDescent="0.25">
      <c r="A87" s="27" t="str">
        <f t="shared" si="5"/>
        <v xml:space="preserve"> </v>
      </c>
      <c r="B87" s="27" t="str">
        <f t="shared" si="6"/>
        <v xml:space="preserve"> </v>
      </c>
      <c r="C87" s="27" t="str">
        <f t="shared" si="7"/>
        <v xml:space="preserve"> </v>
      </c>
      <c r="D87" s="27" t="str">
        <f t="shared" si="8"/>
        <v xml:space="preserve"> </v>
      </c>
      <c r="E87" s="27">
        <f t="shared" si="9"/>
        <v>1</v>
      </c>
      <c r="F87" s="37"/>
      <c r="G87" s="27"/>
      <c r="H87" s="27"/>
      <c r="I87" s="72">
        <v>95</v>
      </c>
      <c r="J87" s="3" t="s">
        <v>15</v>
      </c>
      <c r="K87" s="3" t="s">
        <v>430</v>
      </c>
      <c r="L87" s="3" t="s">
        <v>431</v>
      </c>
      <c r="M87" s="3" t="s">
        <v>414</v>
      </c>
      <c r="N87" s="8">
        <v>2500000</v>
      </c>
      <c r="O87" s="3">
        <v>45</v>
      </c>
      <c r="P87" s="3">
        <v>150</v>
      </c>
      <c r="Q87" s="9" t="s">
        <v>432</v>
      </c>
      <c r="R87" s="9" t="s">
        <v>433</v>
      </c>
      <c r="S87" s="3" t="s">
        <v>434</v>
      </c>
      <c r="T87" s="11" t="s">
        <v>435</v>
      </c>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c r="EK87" s="34"/>
      <c r="EL87" s="34"/>
      <c r="EM87" s="34"/>
      <c r="EN87" s="34"/>
      <c r="EO87" s="34"/>
      <c r="EP87" s="34"/>
      <c r="EQ87" s="34"/>
      <c r="ER87" s="34"/>
      <c r="ES87" s="34"/>
      <c r="ET87" s="34"/>
      <c r="EU87" s="34"/>
      <c r="EV87" s="34"/>
      <c r="EW87" s="34"/>
      <c r="EX87" s="34"/>
      <c r="EY87" s="34"/>
      <c r="EZ87" s="34"/>
      <c r="FA87" s="34"/>
      <c r="FB87" s="34"/>
      <c r="FC87" s="34"/>
      <c r="FD87" s="34"/>
      <c r="FE87" s="34"/>
      <c r="FF87" s="34"/>
      <c r="FG87" s="34"/>
      <c r="FH87" s="34"/>
      <c r="FI87" s="34"/>
      <c r="FJ87" s="34"/>
      <c r="FK87" s="34"/>
      <c r="FL87" s="34"/>
      <c r="FM87" s="34"/>
      <c r="FN87" s="34"/>
      <c r="FO87" s="34"/>
      <c r="FP87" s="34"/>
      <c r="FQ87" s="34"/>
      <c r="FR87" s="34"/>
      <c r="FS87" s="34"/>
      <c r="FT87" s="34"/>
      <c r="FU87" s="34"/>
      <c r="FV87" s="34"/>
      <c r="FW87" s="34"/>
      <c r="FX87" s="34"/>
      <c r="FY87" s="34"/>
      <c r="FZ87" s="34"/>
      <c r="GA87" s="34"/>
      <c r="GB87" s="34"/>
      <c r="GC87" s="34"/>
      <c r="GD87" s="34"/>
      <c r="GE87" s="34"/>
      <c r="GF87" s="34"/>
      <c r="GG87" s="34"/>
      <c r="GH87" s="34"/>
      <c r="GI87" s="34"/>
      <c r="GJ87" s="34"/>
      <c r="GK87" s="34"/>
      <c r="GL87" s="34"/>
      <c r="GM87" s="34"/>
      <c r="GN87" s="34"/>
      <c r="GO87" s="34"/>
      <c r="GP87" s="34"/>
      <c r="GQ87" s="34"/>
      <c r="GR87" s="34"/>
      <c r="GS87" s="34"/>
      <c r="GT87" s="34"/>
      <c r="GU87" s="34"/>
      <c r="GV87" s="34"/>
      <c r="GW87" s="34"/>
      <c r="GX87" s="34"/>
      <c r="GY87" s="34"/>
      <c r="GZ87" s="34"/>
      <c r="HA87" s="34"/>
      <c r="HB87" s="34"/>
    </row>
    <row r="88" spans="1:210" s="40" customFormat="1" ht="30" x14ac:dyDescent="0.25">
      <c r="A88" s="27" t="str">
        <f t="shared" si="5"/>
        <v xml:space="preserve"> </v>
      </c>
      <c r="B88" s="27" t="str">
        <f t="shared" si="6"/>
        <v xml:space="preserve"> </v>
      </c>
      <c r="C88" s="27" t="str">
        <f t="shared" si="7"/>
        <v xml:space="preserve"> </v>
      </c>
      <c r="D88" s="27" t="str">
        <f t="shared" si="8"/>
        <v xml:space="preserve"> </v>
      </c>
      <c r="E88" s="27">
        <f t="shared" si="9"/>
        <v>1</v>
      </c>
      <c r="F88" s="37"/>
      <c r="G88" s="27"/>
      <c r="H88" s="27"/>
      <c r="I88" s="72">
        <v>96</v>
      </c>
      <c r="J88" s="3" t="s">
        <v>15</v>
      </c>
      <c r="K88" s="3" t="s">
        <v>436</v>
      </c>
      <c r="L88" s="3" t="s">
        <v>431</v>
      </c>
      <c r="M88" s="3" t="s">
        <v>414</v>
      </c>
      <c r="N88" s="8">
        <v>1900000</v>
      </c>
      <c r="O88" s="3">
        <v>15</v>
      </c>
      <c r="P88" s="3">
        <v>18</v>
      </c>
      <c r="Q88" s="9" t="s">
        <v>437</v>
      </c>
      <c r="R88" s="9" t="s">
        <v>438</v>
      </c>
      <c r="S88" s="3" t="s">
        <v>439</v>
      </c>
      <c r="T88" s="11" t="s">
        <v>440</v>
      </c>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c r="EK88" s="34"/>
      <c r="EL88" s="34"/>
      <c r="EM88" s="34"/>
      <c r="EN88" s="34"/>
      <c r="EO88" s="34"/>
      <c r="EP88" s="34"/>
      <c r="EQ88" s="34"/>
      <c r="ER88" s="34"/>
      <c r="ES88" s="34"/>
      <c r="ET88" s="34"/>
      <c r="EU88" s="34"/>
      <c r="EV88" s="34"/>
      <c r="EW88" s="34"/>
      <c r="EX88" s="34"/>
      <c r="EY88" s="34"/>
      <c r="EZ88" s="34"/>
      <c r="FA88" s="34"/>
      <c r="FB88" s="34"/>
      <c r="FC88" s="34"/>
      <c r="FD88" s="34"/>
      <c r="FE88" s="34"/>
      <c r="FF88" s="34"/>
      <c r="FG88" s="34"/>
      <c r="FH88" s="34"/>
      <c r="FI88" s="34"/>
      <c r="FJ88" s="34"/>
      <c r="FK88" s="34"/>
      <c r="FL88" s="34"/>
      <c r="FM88" s="34"/>
      <c r="FN88" s="34"/>
      <c r="FO88" s="34"/>
      <c r="FP88" s="34"/>
      <c r="FQ88" s="34"/>
      <c r="FR88" s="34"/>
      <c r="FS88" s="34"/>
      <c r="FT88" s="34"/>
      <c r="FU88" s="34"/>
      <c r="FV88" s="34"/>
      <c r="FW88" s="34"/>
      <c r="FX88" s="34"/>
      <c r="FY88" s="34"/>
      <c r="FZ88" s="34"/>
      <c r="GA88" s="34"/>
      <c r="GB88" s="34"/>
      <c r="GC88" s="34"/>
      <c r="GD88" s="34"/>
      <c r="GE88" s="34"/>
      <c r="GF88" s="34"/>
      <c r="GG88" s="34"/>
      <c r="GH88" s="34"/>
      <c r="GI88" s="34"/>
      <c r="GJ88" s="34"/>
      <c r="GK88" s="34"/>
      <c r="GL88" s="34"/>
      <c r="GM88" s="34"/>
      <c r="GN88" s="34"/>
      <c r="GO88" s="34"/>
      <c r="GP88" s="34"/>
      <c r="GQ88" s="34"/>
      <c r="GR88" s="34"/>
      <c r="GS88" s="34"/>
      <c r="GT88" s="34"/>
      <c r="GU88" s="34"/>
      <c r="GV88" s="34"/>
      <c r="GW88" s="34"/>
      <c r="GX88" s="34"/>
      <c r="GY88" s="34"/>
      <c r="GZ88" s="34"/>
      <c r="HA88" s="34"/>
      <c r="HB88" s="34"/>
    </row>
    <row r="89" spans="1:210" s="40" customFormat="1" x14ac:dyDescent="0.25">
      <c r="A89" s="27" t="str">
        <f t="shared" si="5"/>
        <v xml:space="preserve"> </v>
      </c>
      <c r="B89" s="27" t="str">
        <f t="shared" si="6"/>
        <v xml:space="preserve"> </v>
      </c>
      <c r="C89" s="27" t="str">
        <f t="shared" si="7"/>
        <v xml:space="preserve"> </v>
      </c>
      <c r="D89" s="27" t="str">
        <f t="shared" si="8"/>
        <v xml:space="preserve"> </v>
      </c>
      <c r="E89" s="27">
        <f t="shared" si="9"/>
        <v>1</v>
      </c>
      <c r="F89" s="37"/>
      <c r="G89" s="27"/>
      <c r="H89" s="27"/>
      <c r="I89" s="72">
        <v>97</v>
      </c>
      <c r="J89" s="3" t="s">
        <v>15</v>
      </c>
      <c r="K89" s="3" t="s">
        <v>441</v>
      </c>
      <c r="L89" s="3" t="s">
        <v>431</v>
      </c>
      <c r="M89" s="3" t="s">
        <v>414</v>
      </c>
      <c r="N89" s="8">
        <v>1000000</v>
      </c>
      <c r="O89" s="3">
        <v>11</v>
      </c>
      <c r="P89" s="3">
        <v>11</v>
      </c>
      <c r="Q89" s="9" t="s">
        <v>442</v>
      </c>
      <c r="R89" s="9">
        <v>41826</v>
      </c>
      <c r="S89" s="3" t="s">
        <v>443</v>
      </c>
      <c r="T89" s="11"/>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c r="GH89" s="34"/>
      <c r="GI89" s="34"/>
      <c r="GJ89" s="34"/>
      <c r="GK89" s="34"/>
      <c r="GL89" s="34"/>
      <c r="GM89" s="34"/>
      <c r="GN89" s="34"/>
      <c r="GO89" s="34"/>
      <c r="GP89" s="34"/>
      <c r="GQ89" s="34"/>
      <c r="GR89" s="34"/>
      <c r="GS89" s="34"/>
      <c r="GT89" s="34"/>
      <c r="GU89" s="34"/>
      <c r="GV89" s="34"/>
      <c r="GW89" s="34"/>
      <c r="GX89" s="34"/>
      <c r="GY89" s="34"/>
      <c r="GZ89" s="34"/>
      <c r="HA89" s="34"/>
      <c r="HB89" s="34"/>
    </row>
    <row r="90" spans="1:210" s="40" customFormat="1" ht="30" x14ac:dyDescent="0.25">
      <c r="A90" s="27" t="str">
        <f t="shared" si="5"/>
        <v xml:space="preserve"> </v>
      </c>
      <c r="B90" s="27" t="str">
        <f t="shared" si="6"/>
        <v xml:space="preserve"> </v>
      </c>
      <c r="C90" s="27" t="str">
        <f t="shared" si="7"/>
        <v xml:space="preserve"> </v>
      </c>
      <c r="D90" s="27" t="str">
        <f t="shared" si="8"/>
        <v xml:space="preserve"> </v>
      </c>
      <c r="E90" s="27">
        <f t="shared" si="9"/>
        <v>1</v>
      </c>
      <c r="F90" s="37"/>
      <c r="G90" s="27"/>
      <c r="H90" s="27"/>
      <c r="I90" s="72">
        <v>98</v>
      </c>
      <c r="J90" s="3" t="s">
        <v>15</v>
      </c>
      <c r="K90" s="3" t="s">
        <v>444</v>
      </c>
      <c r="L90" s="3" t="s">
        <v>445</v>
      </c>
      <c r="M90" s="3" t="s">
        <v>414</v>
      </c>
      <c r="N90" s="8">
        <v>400000</v>
      </c>
      <c r="O90" s="3">
        <v>7</v>
      </c>
      <c r="P90" s="3">
        <v>7</v>
      </c>
      <c r="Q90" s="14" t="s">
        <v>446</v>
      </c>
      <c r="R90" s="9" t="s">
        <v>101</v>
      </c>
      <c r="S90" s="3" t="s">
        <v>447</v>
      </c>
      <c r="T90" s="11"/>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34"/>
      <c r="EL90" s="34"/>
      <c r="EM90" s="34"/>
      <c r="EN90" s="34"/>
      <c r="EO90" s="34"/>
      <c r="EP90" s="34"/>
      <c r="EQ90" s="34"/>
      <c r="ER90" s="34"/>
      <c r="ES90" s="34"/>
      <c r="ET90" s="34"/>
      <c r="EU90" s="34"/>
      <c r="EV90" s="34"/>
      <c r="EW90" s="34"/>
      <c r="EX90" s="34"/>
      <c r="EY90" s="34"/>
      <c r="EZ90" s="34"/>
      <c r="FA90" s="34"/>
      <c r="FB90" s="34"/>
      <c r="FC90" s="34"/>
      <c r="FD90" s="34"/>
      <c r="FE90" s="34"/>
      <c r="FF90" s="34"/>
      <c r="FG90" s="34"/>
      <c r="FH90" s="34"/>
      <c r="FI90" s="34"/>
      <c r="FJ90" s="34"/>
      <c r="FK90" s="34"/>
      <c r="FL90" s="34"/>
      <c r="FM90" s="34"/>
      <c r="FN90" s="34"/>
      <c r="FO90" s="34"/>
      <c r="FP90" s="34"/>
      <c r="FQ90" s="34"/>
      <c r="FR90" s="34"/>
      <c r="FS90" s="34"/>
      <c r="FT90" s="34"/>
      <c r="FU90" s="34"/>
      <c r="FV90" s="34"/>
      <c r="FW90" s="34"/>
      <c r="FX90" s="34"/>
      <c r="FY90" s="34"/>
      <c r="FZ90" s="34"/>
      <c r="GA90" s="34"/>
      <c r="GB90" s="34"/>
      <c r="GC90" s="34"/>
      <c r="GD90" s="34"/>
      <c r="GE90" s="34"/>
      <c r="GF90" s="34"/>
      <c r="GG90" s="34"/>
      <c r="GH90" s="34"/>
      <c r="GI90" s="34"/>
      <c r="GJ90" s="34"/>
      <c r="GK90" s="34"/>
      <c r="GL90" s="34"/>
      <c r="GM90" s="34"/>
      <c r="GN90" s="34"/>
      <c r="GO90" s="34"/>
      <c r="GP90" s="34"/>
      <c r="GQ90" s="34"/>
      <c r="GR90" s="34"/>
      <c r="GS90" s="34"/>
      <c r="GT90" s="34"/>
      <c r="GU90" s="34"/>
      <c r="GV90" s="34"/>
      <c r="GW90" s="34"/>
      <c r="GX90" s="34"/>
      <c r="GY90" s="34"/>
      <c r="GZ90" s="34"/>
      <c r="HA90" s="34"/>
      <c r="HB90" s="34"/>
    </row>
    <row r="91" spans="1:210" s="40" customFormat="1" x14ac:dyDescent="0.25">
      <c r="A91" s="27" t="str">
        <f t="shared" si="5"/>
        <v xml:space="preserve"> </v>
      </c>
      <c r="B91" s="27" t="str">
        <f t="shared" si="6"/>
        <v xml:space="preserve"> </v>
      </c>
      <c r="C91" s="27" t="str">
        <f t="shared" si="7"/>
        <v xml:space="preserve"> </v>
      </c>
      <c r="D91" s="27">
        <f t="shared" si="8"/>
        <v>1</v>
      </c>
      <c r="E91" s="27" t="str">
        <f t="shared" si="9"/>
        <v xml:space="preserve"> </v>
      </c>
      <c r="F91" s="37"/>
      <c r="G91" s="27"/>
      <c r="H91" s="27"/>
      <c r="I91" s="72">
        <v>99</v>
      </c>
      <c r="J91" s="3" t="s">
        <v>14</v>
      </c>
      <c r="K91" s="3" t="s">
        <v>448</v>
      </c>
      <c r="L91" s="3" t="s">
        <v>445</v>
      </c>
      <c r="M91" s="3" t="s">
        <v>414</v>
      </c>
      <c r="N91" s="8">
        <v>200000</v>
      </c>
      <c r="O91" s="3">
        <v>8</v>
      </c>
      <c r="P91" s="3">
        <v>15</v>
      </c>
      <c r="Q91" s="14"/>
      <c r="R91" s="9"/>
      <c r="S91" s="3"/>
      <c r="T91" s="11"/>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c r="GU91" s="34"/>
      <c r="GV91" s="34"/>
      <c r="GW91" s="34"/>
      <c r="GX91" s="34"/>
      <c r="GY91" s="34"/>
      <c r="GZ91" s="34"/>
      <c r="HA91" s="34"/>
      <c r="HB91" s="34"/>
    </row>
    <row r="92" spans="1:210" s="40" customFormat="1" ht="30" x14ac:dyDescent="0.25">
      <c r="A92" s="27" t="str">
        <f t="shared" si="5"/>
        <v xml:space="preserve"> </v>
      </c>
      <c r="B92" s="27" t="str">
        <f t="shared" si="6"/>
        <v xml:space="preserve"> </v>
      </c>
      <c r="C92" s="27">
        <f t="shared" si="7"/>
        <v>1</v>
      </c>
      <c r="D92" s="27" t="str">
        <f t="shared" si="8"/>
        <v xml:space="preserve"> </v>
      </c>
      <c r="E92" s="27" t="str">
        <f t="shared" si="9"/>
        <v xml:space="preserve"> </v>
      </c>
      <c r="F92" s="37"/>
      <c r="G92" s="27"/>
      <c r="H92" s="27"/>
      <c r="I92" s="72">
        <v>100</v>
      </c>
      <c r="J92" s="3" t="s">
        <v>205</v>
      </c>
      <c r="K92" s="3" t="s">
        <v>449</v>
      </c>
      <c r="L92" s="3" t="s">
        <v>445</v>
      </c>
      <c r="M92" s="3" t="s">
        <v>414</v>
      </c>
      <c r="N92" s="8">
        <v>58400</v>
      </c>
      <c r="O92" s="3">
        <v>462</v>
      </c>
      <c r="P92" s="3">
        <v>355</v>
      </c>
      <c r="Q92" s="18"/>
      <c r="R92" s="14">
        <v>35744</v>
      </c>
      <c r="S92" s="3" t="s">
        <v>450</v>
      </c>
      <c r="T92" s="3">
        <v>867190</v>
      </c>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c r="GU92" s="34"/>
      <c r="GV92" s="34"/>
      <c r="GW92" s="34"/>
      <c r="GX92" s="34"/>
      <c r="GY92" s="34"/>
      <c r="GZ92" s="34"/>
      <c r="HA92" s="34"/>
      <c r="HB92" s="34"/>
    </row>
    <row r="93" spans="1:210" s="40" customFormat="1" x14ac:dyDescent="0.25">
      <c r="A93" s="27" t="str">
        <f t="shared" si="5"/>
        <v xml:space="preserve"> </v>
      </c>
      <c r="B93" s="27" t="str">
        <f t="shared" si="6"/>
        <v xml:space="preserve"> </v>
      </c>
      <c r="C93" s="27" t="str">
        <f t="shared" si="7"/>
        <v xml:space="preserve"> </v>
      </c>
      <c r="D93" s="27" t="str">
        <f t="shared" si="8"/>
        <v xml:space="preserve"> </v>
      </c>
      <c r="E93" s="27">
        <f t="shared" si="9"/>
        <v>1</v>
      </c>
      <c r="F93" s="37"/>
      <c r="G93" s="27"/>
      <c r="H93" s="27"/>
      <c r="I93" s="72">
        <v>101</v>
      </c>
      <c r="J93" s="3" t="s">
        <v>15</v>
      </c>
      <c r="K93" s="3" t="s">
        <v>451</v>
      </c>
      <c r="L93" s="3" t="s">
        <v>452</v>
      </c>
      <c r="M93" s="3" t="s">
        <v>453</v>
      </c>
      <c r="N93" s="8">
        <v>35000</v>
      </c>
      <c r="O93" s="3">
        <v>14</v>
      </c>
      <c r="P93" s="3">
        <v>20</v>
      </c>
      <c r="Q93" s="18"/>
      <c r="R93" s="9">
        <v>36678</v>
      </c>
      <c r="S93" s="3" t="s">
        <v>454</v>
      </c>
      <c r="T93" s="11" t="s">
        <v>455</v>
      </c>
      <c r="U93" s="30"/>
      <c r="V93" s="30"/>
      <c r="W93" s="30"/>
      <c r="X93" s="30"/>
      <c r="Y93" s="30"/>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c r="GU93" s="34"/>
      <c r="GV93" s="34"/>
      <c r="GW93" s="34"/>
      <c r="GX93" s="34"/>
      <c r="GY93" s="34"/>
      <c r="GZ93" s="34"/>
      <c r="HA93" s="34"/>
      <c r="HB93" s="34"/>
    </row>
    <row r="94" spans="1:210" s="40" customFormat="1" x14ac:dyDescent="0.25">
      <c r="A94" s="27" t="str">
        <f t="shared" si="5"/>
        <v xml:space="preserve"> </v>
      </c>
      <c r="B94" s="27" t="str">
        <f t="shared" si="6"/>
        <v xml:space="preserve"> </v>
      </c>
      <c r="C94" s="27" t="str">
        <f t="shared" si="7"/>
        <v xml:space="preserve"> </v>
      </c>
      <c r="D94" s="27">
        <f t="shared" si="8"/>
        <v>1</v>
      </c>
      <c r="E94" s="27" t="str">
        <f t="shared" si="9"/>
        <v xml:space="preserve"> </v>
      </c>
      <c r="F94" s="37"/>
      <c r="G94" s="27"/>
      <c r="H94" s="27"/>
      <c r="I94" s="72">
        <v>102</v>
      </c>
      <c r="J94" s="3" t="s">
        <v>14</v>
      </c>
      <c r="K94" s="3" t="s">
        <v>456</v>
      </c>
      <c r="L94" s="3" t="s">
        <v>452</v>
      </c>
      <c r="M94" s="3" t="s">
        <v>453</v>
      </c>
      <c r="N94" s="8">
        <v>1500000</v>
      </c>
      <c r="O94" s="3">
        <v>15</v>
      </c>
      <c r="P94" s="3">
        <v>15</v>
      </c>
      <c r="Q94" s="18"/>
      <c r="R94" s="14"/>
      <c r="S94" s="3" t="s">
        <v>457</v>
      </c>
      <c r="T94" s="11"/>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c r="GU94" s="34"/>
      <c r="GV94" s="34"/>
      <c r="GW94" s="34"/>
      <c r="GX94" s="34"/>
      <c r="GY94" s="34"/>
      <c r="GZ94" s="34"/>
      <c r="HA94" s="34"/>
      <c r="HB94" s="34"/>
    </row>
    <row r="95" spans="1:210" s="40" customFormat="1" x14ac:dyDescent="0.25">
      <c r="A95" s="27" t="str">
        <f t="shared" si="5"/>
        <v xml:space="preserve"> </v>
      </c>
      <c r="B95" s="27" t="str">
        <f t="shared" si="6"/>
        <v xml:space="preserve"> </v>
      </c>
      <c r="C95" s="27" t="str">
        <f t="shared" si="7"/>
        <v xml:space="preserve"> </v>
      </c>
      <c r="D95" s="27" t="str">
        <f t="shared" si="8"/>
        <v xml:space="preserve"> </v>
      </c>
      <c r="E95" s="27">
        <f t="shared" si="9"/>
        <v>1</v>
      </c>
      <c r="F95" s="37"/>
      <c r="G95" s="27"/>
      <c r="H95" s="27"/>
      <c r="I95" s="72">
        <v>103</v>
      </c>
      <c r="J95" s="3" t="s">
        <v>15</v>
      </c>
      <c r="K95" s="3" t="s">
        <v>458</v>
      </c>
      <c r="L95" s="3" t="s">
        <v>459</v>
      </c>
      <c r="M95" s="3" t="s">
        <v>453</v>
      </c>
      <c r="N95" s="8">
        <v>60000</v>
      </c>
      <c r="O95" s="3">
        <v>9</v>
      </c>
      <c r="P95" s="3">
        <v>20</v>
      </c>
      <c r="Q95" s="18"/>
      <c r="R95" s="9" t="s">
        <v>460</v>
      </c>
      <c r="S95" s="3" t="s">
        <v>461</v>
      </c>
      <c r="T95" s="11" t="s">
        <v>462</v>
      </c>
      <c r="U95" s="30" t="s">
        <v>675</v>
      </c>
      <c r="V95" s="30"/>
      <c r="W95" s="30"/>
      <c r="X95" s="30"/>
      <c r="Y95" s="30"/>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34"/>
      <c r="BT95" s="34"/>
      <c r="BU95" s="34"/>
      <c r="BV95" s="34"/>
      <c r="BW95" s="34"/>
      <c r="BX95" s="34"/>
      <c r="BY95" s="34"/>
      <c r="BZ95" s="34"/>
      <c r="CA95" s="34"/>
      <c r="CB95" s="34"/>
      <c r="CC95" s="34"/>
      <c r="CD95" s="34"/>
      <c r="CE95" s="34"/>
      <c r="CF95" s="34"/>
      <c r="CG95" s="34"/>
      <c r="CH95" s="34"/>
      <c r="CI95" s="34"/>
      <c r="CJ95" s="34"/>
      <c r="CK95" s="34"/>
      <c r="CL95" s="34"/>
      <c r="CM95" s="34"/>
      <c r="CN95" s="34"/>
      <c r="CO95" s="34"/>
      <c r="CP95" s="34"/>
      <c r="CQ95" s="34"/>
      <c r="CR95" s="34"/>
      <c r="CS95" s="34"/>
      <c r="CT95" s="34"/>
      <c r="CU95" s="34"/>
      <c r="CV95" s="34"/>
      <c r="CW95" s="34"/>
      <c r="CX95" s="34"/>
      <c r="CY95" s="34"/>
      <c r="CZ95" s="34"/>
      <c r="DA95" s="34"/>
      <c r="DB95" s="34"/>
      <c r="DC95" s="34"/>
      <c r="DD95" s="34"/>
      <c r="DE95" s="34"/>
      <c r="DF95" s="34"/>
      <c r="DG95" s="34"/>
      <c r="DH95" s="34"/>
      <c r="DI95" s="34"/>
      <c r="DJ95" s="34"/>
      <c r="DK95" s="34"/>
      <c r="DL95" s="34"/>
      <c r="DM95" s="34"/>
      <c r="DN95" s="34"/>
      <c r="DO95" s="34"/>
      <c r="DP95" s="34"/>
      <c r="DQ95" s="34"/>
      <c r="DR95" s="34"/>
      <c r="DS95" s="34"/>
      <c r="DT95" s="34"/>
      <c r="DU95" s="34"/>
      <c r="DV95" s="34"/>
      <c r="DW95" s="34"/>
      <c r="DX95" s="34"/>
      <c r="DY95" s="34"/>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4"/>
      <c r="FT95" s="34"/>
      <c r="FU95" s="34"/>
      <c r="FV95" s="34"/>
      <c r="FW95" s="34"/>
      <c r="FX95" s="34"/>
      <c r="FY95" s="34"/>
      <c r="FZ95" s="34"/>
      <c r="GA95" s="34"/>
      <c r="GB95" s="34"/>
      <c r="GC95" s="34"/>
      <c r="GD95" s="34"/>
      <c r="GE95" s="34"/>
      <c r="GF95" s="34"/>
      <c r="GG95" s="34"/>
      <c r="GH95" s="34"/>
      <c r="GI95" s="34"/>
      <c r="GJ95" s="34"/>
      <c r="GK95" s="34"/>
      <c r="GL95" s="34"/>
      <c r="GM95" s="34"/>
      <c r="GN95" s="34"/>
      <c r="GO95" s="34"/>
      <c r="GP95" s="34"/>
      <c r="GQ95" s="34"/>
      <c r="GR95" s="34"/>
      <c r="GS95" s="34"/>
      <c r="GT95" s="34"/>
      <c r="GU95" s="34"/>
      <c r="GV95" s="34"/>
      <c r="GW95" s="34"/>
      <c r="GX95" s="34"/>
      <c r="GY95" s="34"/>
      <c r="GZ95" s="34"/>
      <c r="HA95" s="34"/>
      <c r="HB95" s="34"/>
    </row>
    <row r="96" spans="1:210" s="40" customFormat="1" ht="30" x14ac:dyDescent="0.25">
      <c r="A96" s="27" t="str">
        <f t="shared" si="5"/>
        <v xml:space="preserve"> </v>
      </c>
      <c r="B96" s="27">
        <f t="shared" si="6"/>
        <v>1</v>
      </c>
      <c r="C96" s="27" t="str">
        <f t="shared" si="7"/>
        <v xml:space="preserve"> </v>
      </c>
      <c r="D96" s="27" t="str">
        <f t="shared" si="8"/>
        <v xml:space="preserve"> </v>
      </c>
      <c r="E96" s="27" t="str">
        <f t="shared" si="9"/>
        <v xml:space="preserve"> </v>
      </c>
      <c r="F96" s="37"/>
      <c r="G96" s="27"/>
      <c r="H96" s="27"/>
      <c r="I96" s="72">
        <v>104</v>
      </c>
      <c r="J96" s="3" t="s">
        <v>210</v>
      </c>
      <c r="K96" s="3" t="s">
        <v>463</v>
      </c>
      <c r="L96" s="3" t="s">
        <v>459</v>
      </c>
      <c r="M96" s="3" t="s">
        <v>453</v>
      </c>
      <c r="N96" s="8">
        <v>200000</v>
      </c>
      <c r="O96" s="3">
        <v>10</v>
      </c>
      <c r="P96" s="3">
        <v>14</v>
      </c>
      <c r="Q96" s="18" t="s">
        <v>464</v>
      </c>
      <c r="R96" s="9" t="s">
        <v>360</v>
      </c>
      <c r="S96" s="3" t="s">
        <v>465</v>
      </c>
      <c r="T96" s="11"/>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34"/>
      <c r="BT96" s="34"/>
      <c r="BU96" s="34"/>
      <c r="BV96" s="34"/>
      <c r="BW96" s="34"/>
      <c r="BX96" s="34"/>
      <c r="BY96" s="34"/>
      <c r="BZ96" s="34"/>
      <c r="CA96" s="34"/>
      <c r="CB96" s="34"/>
      <c r="CC96" s="34"/>
      <c r="CD96" s="34"/>
      <c r="CE96" s="34"/>
      <c r="CF96" s="34"/>
      <c r="CG96" s="34"/>
      <c r="CH96" s="34"/>
      <c r="CI96" s="34"/>
      <c r="CJ96" s="34"/>
      <c r="CK96" s="34"/>
      <c r="CL96" s="34"/>
      <c r="CM96" s="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4"/>
      <c r="DL96" s="34"/>
      <c r="DM96" s="34"/>
      <c r="DN96" s="34"/>
      <c r="DO96" s="34"/>
      <c r="DP96" s="34"/>
      <c r="DQ96" s="34"/>
      <c r="DR96" s="34"/>
      <c r="DS96" s="34"/>
      <c r="DT96" s="34"/>
      <c r="DU96" s="34"/>
      <c r="DV96" s="34"/>
      <c r="DW96" s="34"/>
      <c r="DX96" s="34"/>
      <c r="DY96" s="34"/>
      <c r="DZ96" s="34"/>
      <c r="EA96" s="34"/>
      <c r="EB96" s="34"/>
      <c r="EC96" s="34"/>
      <c r="ED96" s="34"/>
      <c r="EE96" s="34"/>
      <c r="EF96" s="34"/>
      <c r="EG96" s="34"/>
      <c r="EH96" s="34"/>
      <c r="EI96" s="34"/>
      <c r="EJ96" s="34"/>
      <c r="EK96" s="34"/>
      <c r="EL96" s="34"/>
      <c r="EM96" s="34"/>
      <c r="EN96" s="34"/>
      <c r="EO96" s="34"/>
      <c r="EP96" s="34"/>
      <c r="EQ96" s="34"/>
      <c r="ER96" s="34"/>
      <c r="ES96" s="34"/>
      <c r="ET96" s="34"/>
      <c r="EU96" s="34"/>
      <c r="EV96" s="34"/>
      <c r="EW96" s="34"/>
      <c r="EX96" s="34"/>
      <c r="EY96" s="34"/>
      <c r="EZ96" s="34"/>
      <c r="FA96" s="34"/>
      <c r="FB96" s="34"/>
      <c r="FC96" s="34"/>
      <c r="FD96" s="34"/>
      <c r="FE96" s="34"/>
      <c r="FF96" s="34"/>
      <c r="FG96" s="34"/>
      <c r="FH96" s="34"/>
      <c r="FI96" s="34"/>
      <c r="FJ96" s="34"/>
      <c r="FK96" s="34"/>
      <c r="FL96" s="34"/>
      <c r="FM96" s="34"/>
      <c r="FN96" s="34"/>
      <c r="FO96" s="34"/>
      <c r="FP96" s="34"/>
      <c r="FQ96" s="34"/>
      <c r="FR96" s="34"/>
      <c r="FS96" s="34"/>
      <c r="FT96" s="34"/>
      <c r="FU96" s="34"/>
      <c r="FV96" s="34"/>
      <c r="FW96" s="34"/>
      <c r="FX96" s="34"/>
      <c r="FY96" s="34"/>
      <c r="FZ96" s="34"/>
      <c r="GA96" s="34"/>
      <c r="GB96" s="34"/>
      <c r="GC96" s="34"/>
      <c r="GD96" s="34"/>
      <c r="GE96" s="34"/>
      <c r="GF96" s="34"/>
      <c r="GG96" s="34"/>
      <c r="GH96" s="34"/>
      <c r="GI96" s="34"/>
      <c r="GJ96" s="34"/>
      <c r="GK96" s="34"/>
      <c r="GL96" s="34"/>
      <c r="GM96" s="34"/>
      <c r="GN96" s="34"/>
      <c r="GO96" s="34"/>
      <c r="GP96" s="34"/>
      <c r="GQ96" s="34"/>
      <c r="GR96" s="34"/>
      <c r="GS96" s="34"/>
      <c r="GT96" s="34"/>
      <c r="GU96" s="34"/>
      <c r="GV96" s="34"/>
      <c r="GW96" s="34"/>
      <c r="GX96" s="34"/>
      <c r="GY96" s="34"/>
      <c r="GZ96" s="34"/>
      <c r="HA96" s="34"/>
      <c r="HB96" s="34"/>
    </row>
    <row r="97" spans="1:210" s="40" customFormat="1" x14ac:dyDescent="0.25">
      <c r="A97" s="27" t="str">
        <f t="shared" si="5"/>
        <v xml:space="preserve"> </v>
      </c>
      <c r="B97" s="27" t="str">
        <f t="shared" si="6"/>
        <v xml:space="preserve"> </v>
      </c>
      <c r="C97" s="27" t="str">
        <f t="shared" si="7"/>
        <v xml:space="preserve"> </v>
      </c>
      <c r="D97" s="27" t="str">
        <f t="shared" si="8"/>
        <v xml:space="preserve"> </v>
      </c>
      <c r="E97" s="27">
        <f t="shared" si="9"/>
        <v>1</v>
      </c>
      <c r="F97" s="37"/>
      <c r="G97" s="27"/>
      <c r="H97" s="27"/>
      <c r="I97" s="72">
        <v>105</v>
      </c>
      <c r="J97" s="3" t="s">
        <v>15</v>
      </c>
      <c r="K97" s="3" t="s">
        <v>227</v>
      </c>
      <c r="L97" s="3" t="s">
        <v>466</v>
      </c>
      <c r="M97" s="3" t="s">
        <v>453</v>
      </c>
      <c r="N97" s="8">
        <v>1000000</v>
      </c>
      <c r="O97" s="3">
        <v>10</v>
      </c>
      <c r="P97" s="3">
        <v>20</v>
      </c>
      <c r="Q97" s="18" t="s">
        <v>900</v>
      </c>
      <c r="R97" s="9" t="s">
        <v>467</v>
      </c>
      <c r="S97" s="3" t="s">
        <v>468</v>
      </c>
      <c r="T97" s="11" t="s">
        <v>469</v>
      </c>
      <c r="U97" s="30" t="s">
        <v>675</v>
      </c>
      <c r="V97" s="30"/>
      <c r="W97" s="30"/>
      <c r="X97" s="30"/>
      <c r="Y97" s="30"/>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c r="CP97" s="34"/>
      <c r="CQ97" s="34"/>
      <c r="CR97" s="34"/>
      <c r="CS97" s="34"/>
      <c r="CT97" s="34"/>
      <c r="CU97" s="34"/>
      <c r="CV97" s="34"/>
      <c r="CW97" s="34"/>
      <c r="CX97" s="34"/>
      <c r="CY97" s="34"/>
      <c r="CZ97" s="34"/>
      <c r="DA97" s="34"/>
      <c r="DB97" s="34"/>
      <c r="DC97" s="34"/>
      <c r="DD97" s="34"/>
      <c r="DE97" s="34"/>
      <c r="DF97" s="34"/>
      <c r="DG97" s="34"/>
      <c r="DH97" s="34"/>
      <c r="DI97" s="34"/>
      <c r="DJ97" s="34"/>
      <c r="DK97" s="34"/>
      <c r="DL97" s="34"/>
      <c r="DM97" s="34"/>
      <c r="DN97" s="34"/>
      <c r="DO97" s="34"/>
      <c r="DP97" s="34"/>
      <c r="DQ97" s="34"/>
      <c r="DR97" s="34"/>
      <c r="DS97" s="34"/>
      <c r="DT97" s="34"/>
      <c r="DU97" s="34"/>
      <c r="DV97" s="34"/>
      <c r="DW97" s="34"/>
      <c r="DX97" s="34"/>
      <c r="DY97" s="34"/>
      <c r="DZ97" s="34"/>
      <c r="EA97" s="34"/>
      <c r="EB97" s="34"/>
      <c r="EC97" s="34"/>
      <c r="ED97" s="34"/>
      <c r="EE97" s="34"/>
      <c r="EF97" s="34"/>
      <c r="EG97" s="34"/>
      <c r="EH97" s="34"/>
      <c r="EI97" s="34"/>
      <c r="EJ97" s="34"/>
      <c r="EK97" s="34"/>
      <c r="EL97" s="34"/>
      <c r="EM97" s="34"/>
      <c r="EN97" s="34"/>
      <c r="EO97" s="34"/>
      <c r="EP97" s="34"/>
      <c r="EQ97" s="34"/>
      <c r="ER97" s="34"/>
      <c r="ES97" s="34"/>
      <c r="ET97" s="34"/>
      <c r="EU97" s="34"/>
      <c r="EV97" s="34"/>
      <c r="EW97" s="34"/>
      <c r="EX97" s="34"/>
      <c r="EY97" s="34"/>
      <c r="EZ97" s="34"/>
      <c r="FA97" s="34"/>
      <c r="FB97" s="34"/>
      <c r="FC97" s="34"/>
      <c r="FD97" s="34"/>
      <c r="FE97" s="34"/>
      <c r="FF97" s="34"/>
      <c r="FG97" s="34"/>
      <c r="FH97" s="34"/>
      <c r="FI97" s="34"/>
      <c r="FJ97" s="34"/>
      <c r="FK97" s="34"/>
      <c r="FL97" s="34"/>
      <c r="FM97" s="34"/>
      <c r="FN97" s="34"/>
      <c r="FO97" s="34"/>
      <c r="FP97" s="34"/>
      <c r="FQ97" s="34"/>
      <c r="FR97" s="34"/>
      <c r="FS97" s="34"/>
      <c r="FT97" s="34"/>
      <c r="FU97" s="34"/>
      <c r="FV97" s="34"/>
      <c r="FW97" s="34"/>
      <c r="FX97" s="34"/>
      <c r="FY97" s="34"/>
      <c r="FZ97" s="34"/>
      <c r="GA97" s="34"/>
      <c r="GB97" s="34"/>
      <c r="GC97" s="34"/>
      <c r="GD97" s="34"/>
      <c r="GE97" s="34"/>
      <c r="GF97" s="34"/>
      <c r="GG97" s="34"/>
      <c r="GH97" s="34"/>
      <c r="GI97" s="34"/>
      <c r="GJ97" s="34"/>
      <c r="GK97" s="34"/>
      <c r="GL97" s="34"/>
      <c r="GM97" s="34"/>
      <c r="GN97" s="34"/>
      <c r="GO97" s="34"/>
      <c r="GP97" s="34"/>
      <c r="GQ97" s="34"/>
      <c r="GR97" s="34"/>
      <c r="GS97" s="34"/>
      <c r="GT97" s="34"/>
      <c r="GU97" s="34"/>
      <c r="GV97" s="34"/>
      <c r="GW97" s="34"/>
      <c r="GX97" s="34"/>
      <c r="GY97" s="34"/>
      <c r="GZ97" s="34"/>
      <c r="HA97" s="34"/>
      <c r="HB97" s="34"/>
    </row>
    <row r="98" spans="1:210" s="40" customFormat="1" x14ac:dyDescent="0.25">
      <c r="A98" s="27" t="str">
        <f t="shared" si="5"/>
        <v xml:space="preserve"> </v>
      </c>
      <c r="B98" s="27" t="str">
        <f t="shared" si="6"/>
        <v xml:space="preserve"> </v>
      </c>
      <c r="C98" s="27" t="str">
        <f t="shared" si="7"/>
        <v xml:space="preserve"> </v>
      </c>
      <c r="D98" s="27" t="str">
        <f t="shared" si="8"/>
        <v xml:space="preserve"> </v>
      </c>
      <c r="E98" s="27">
        <f t="shared" si="9"/>
        <v>1</v>
      </c>
      <c r="F98" s="37"/>
      <c r="G98" s="27"/>
      <c r="H98" s="27"/>
      <c r="I98" s="72">
        <v>106</v>
      </c>
      <c r="J98" s="3" t="s">
        <v>15</v>
      </c>
      <c r="K98" s="3" t="s">
        <v>470</v>
      </c>
      <c r="L98" s="3" t="s">
        <v>471</v>
      </c>
      <c r="M98" s="3" t="s">
        <v>453</v>
      </c>
      <c r="N98" s="8">
        <v>550000</v>
      </c>
      <c r="O98" s="3">
        <v>7</v>
      </c>
      <c r="P98" s="3">
        <v>20</v>
      </c>
      <c r="Q98" s="18"/>
      <c r="R98" s="9" t="s">
        <v>18</v>
      </c>
      <c r="S98" s="3" t="s">
        <v>472</v>
      </c>
      <c r="T98" s="11"/>
      <c r="U98" s="30" t="s">
        <v>675</v>
      </c>
      <c r="V98" s="30"/>
      <c r="W98" s="30"/>
      <c r="X98" s="30"/>
      <c r="Y98" s="30"/>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4"/>
      <c r="BN98" s="34"/>
      <c r="BO98" s="34"/>
      <c r="BP98" s="34"/>
      <c r="BQ98" s="34"/>
      <c r="BR98" s="34"/>
      <c r="BS98" s="34"/>
      <c r="BT98" s="34"/>
      <c r="BU98" s="34"/>
      <c r="BV98" s="34"/>
      <c r="BW98" s="34"/>
      <c r="BX98" s="34"/>
      <c r="BY98" s="34"/>
      <c r="BZ98" s="34"/>
      <c r="CA98" s="34"/>
      <c r="CB98" s="34"/>
      <c r="CC98" s="34"/>
      <c r="CD98" s="34"/>
      <c r="CE98" s="34"/>
      <c r="CF98" s="34"/>
      <c r="CG98" s="34"/>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4"/>
      <c r="EV98" s="34"/>
      <c r="EW98" s="34"/>
      <c r="EX98" s="34"/>
      <c r="EY98" s="34"/>
      <c r="EZ98" s="34"/>
      <c r="FA98" s="34"/>
      <c r="FB98" s="34"/>
      <c r="FC98" s="34"/>
      <c r="FD98" s="34"/>
      <c r="FE98" s="34"/>
      <c r="FF98" s="34"/>
      <c r="FG98" s="34"/>
      <c r="FH98" s="34"/>
      <c r="FI98" s="34"/>
      <c r="FJ98" s="34"/>
      <c r="FK98" s="34"/>
      <c r="FL98" s="34"/>
      <c r="FM98" s="34"/>
      <c r="FN98" s="34"/>
      <c r="FO98" s="34"/>
      <c r="FP98" s="34"/>
      <c r="FQ98" s="34"/>
      <c r="FR98" s="34"/>
      <c r="FS98" s="34"/>
      <c r="FT98" s="34"/>
      <c r="FU98" s="34"/>
      <c r="FV98" s="34"/>
      <c r="FW98" s="34"/>
      <c r="FX98" s="34"/>
      <c r="FY98" s="34"/>
      <c r="FZ98" s="34"/>
      <c r="GA98" s="34"/>
      <c r="GB98" s="34"/>
      <c r="GC98" s="34"/>
      <c r="GD98" s="34"/>
      <c r="GE98" s="34"/>
      <c r="GF98" s="34"/>
      <c r="GG98" s="34"/>
      <c r="GH98" s="34"/>
      <c r="GI98" s="34"/>
      <c r="GJ98" s="34"/>
      <c r="GK98" s="34"/>
      <c r="GL98" s="34"/>
      <c r="GM98" s="34"/>
      <c r="GN98" s="34"/>
      <c r="GO98" s="34"/>
      <c r="GP98" s="34"/>
      <c r="GQ98" s="34"/>
      <c r="GR98" s="34"/>
      <c r="GS98" s="34"/>
      <c r="GT98" s="34"/>
      <c r="GU98" s="34"/>
      <c r="GV98" s="34"/>
      <c r="GW98" s="34"/>
      <c r="GX98" s="34"/>
      <c r="GY98" s="34"/>
      <c r="GZ98" s="34"/>
      <c r="HA98" s="34"/>
      <c r="HB98" s="34"/>
    </row>
    <row r="99" spans="1:210" s="40" customFormat="1" x14ac:dyDescent="0.25">
      <c r="A99" s="27" t="str">
        <f t="shared" si="5"/>
        <v xml:space="preserve"> </v>
      </c>
      <c r="B99" s="27" t="str">
        <f t="shared" si="6"/>
        <v xml:space="preserve"> </v>
      </c>
      <c r="C99" s="27" t="str">
        <f t="shared" si="7"/>
        <v xml:space="preserve"> </v>
      </c>
      <c r="D99" s="27" t="str">
        <f t="shared" si="8"/>
        <v xml:space="preserve"> </v>
      </c>
      <c r="E99" s="27">
        <f t="shared" si="9"/>
        <v>1</v>
      </c>
      <c r="F99" s="37"/>
      <c r="G99" s="27"/>
      <c r="H99" s="27"/>
      <c r="I99" s="72">
        <v>107</v>
      </c>
      <c r="J99" s="3" t="s">
        <v>15</v>
      </c>
      <c r="K99" s="3" t="s">
        <v>474</v>
      </c>
      <c r="L99" s="3" t="s">
        <v>473</v>
      </c>
      <c r="M99" s="3" t="s">
        <v>453</v>
      </c>
      <c r="N99" s="8">
        <v>250000</v>
      </c>
      <c r="O99" s="3">
        <v>20</v>
      </c>
      <c r="P99" s="3">
        <v>20</v>
      </c>
      <c r="Q99" s="18"/>
      <c r="R99" s="9">
        <v>42741</v>
      </c>
      <c r="S99" s="3" t="s">
        <v>475</v>
      </c>
      <c r="T99" s="11" t="s">
        <v>476</v>
      </c>
      <c r="U99" s="30" t="s">
        <v>675</v>
      </c>
      <c r="V99" s="30"/>
      <c r="W99" s="30"/>
      <c r="X99" s="30"/>
      <c r="Y99" s="30"/>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4"/>
      <c r="BT99" s="34"/>
      <c r="BU99" s="34"/>
      <c r="BV99" s="34"/>
      <c r="BW99" s="34"/>
      <c r="BX99" s="34"/>
      <c r="BY99" s="34"/>
      <c r="BZ99" s="34"/>
      <c r="CA99" s="34"/>
      <c r="CB99" s="34"/>
      <c r="CC99" s="34"/>
      <c r="CD99" s="34"/>
      <c r="CE99" s="34"/>
      <c r="CF99" s="34"/>
      <c r="CG99" s="34"/>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34"/>
      <c r="EV99" s="34"/>
      <c r="EW99" s="34"/>
      <c r="EX99" s="34"/>
      <c r="EY99" s="34"/>
      <c r="EZ99" s="34"/>
      <c r="FA99" s="34"/>
      <c r="FB99" s="34"/>
      <c r="FC99" s="34"/>
      <c r="FD99" s="34"/>
      <c r="FE99" s="34"/>
      <c r="FF99" s="34"/>
      <c r="FG99" s="34"/>
      <c r="FH99" s="34"/>
      <c r="FI99" s="34"/>
      <c r="FJ99" s="34"/>
      <c r="FK99" s="34"/>
      <c r="FL99" s="34"/>
      <c r="FM99" s="34"/>
      <c r="FN99" s="34"/>
      <c r="FO99" s="34"/>
      <c r="FP99" s="34"/>
      <c r="FQ99" s="34"/>
      <c r="FR99" s="34"/>
      <c r="FS99" s="34"/>
      <c r="FT99" s="34"/>
      <c r="FU99" s="34"/>
      <c r="FV99" s="34"/>
      <c r="FW99" s="34"/>
      <c r="FX99" s="34"/>
      <c r="FY99" s="34"/>
      <c r="FZ99" s="34"/>
      <c r="GA99" s="34"/>
      <c r="GB99" s="34"/>
      <c r="GC99" s="34"/>
      <c r="GD99" s="34"/>
      <c r="GE99" s="34"/>
      <c r="GF99" s="34"/>
      <c r="GG99" s="34"/>
      <c r="GH99" s="34"/>
      <c r="GI99" s="34"/>
      <c r="GJ99" s="34"/>
      <c r="GK99" s="34"/>
      <c r="GL99" s="34"/>
      <c r="GM99" s="34"/>
      <c r="GN99" s="34"/>
      <c r="GO99" s="34"/>
      <c r="GP99" s="34"/>
      <c r="GQ99" s="34"/>
      <c r="GR99" s="34"/>
      <c r="GS99" s="34"/>
      <c r="GT99" s="34"/>
      <c r="GU99" s="34"/>
      <c r="GV99" s="34"/>
      <c r="GW99" s="34"/>
      <c r="GX99" s="34"/>
      <c r="GY99" s="34"/>
      <c r="GZ99" s="34"/>
      <c r="HA99" s="34"/>
      <c r="HB99" s="34"/>
    </row>
    <row r="100" spans="1:210" s="40" customFormat="1" x14ac:dyDescent="0.25">
      <c r="A100" s="27" t="str">
        <f t="shared" si="5"/>
        <v xml:space="preserve"> </v>
      </c>
      <c r="B100" s="27" t="str">
        <f t="shared" si="6"/>
        <v xml:space="preserve"> </v>
      </c>
      <c r="C100" s="27" t="str">
        <f t="shared" si="7"/>
        <v xml:space="preserve"> </v>
      </c>
      <c r="D100" s="27" t="str">
        <f t="shared" si="8"/>
        <v xml:space="preserve"> </v>
      </c>
      <c r="E100" s="27">
        <f t="shared" si="9"/>
        <v>1</v>
      </c>
      <c r="F100" s="37"/>
      <c r="G100" s="27"/>
      <c r="H100" s="27"/>
      <c r="I100" s="72">
        <v>108</v>
      </c>
      <c r="J100" s="3" t="s">
        <v>15</v>
      </c>
      <c r="K100" s="3" t="s">
        <v>477</v>
      </c>
      <c r="L100" s="3" t="s">
        <v>478</v>
      </c>
      <c r="M100" s="3" t="s">
        <v>453</v>
      </c>
      <c r="N100" s="8">
        <v>52000</v>
      </c>
      <c r="O100" s="3">
        <v>16</v>
      </c>
      <c r="P100" s="3">
        <v>42</v>
      </c>
      <c r="Q100" s="18"/>
      <c r="R100" s="9" t="s">
        <v>479</v>
      </c>
      <c r="S100" s="3" t="s">
        <v>480</v>
      </c>
      <c r="T100" s="11" t="s">
        <v>481</v>
      </c>
      <c r="U100" s="30" t="s">
        <v>675</v>
      </c>
      <c r="V100" s="30"/>
      <c r="W100" s="30"/>
      <c r="X100" s="30"/>
      <c r="Y100" s="30"/>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c r="BH100" s="34"/>
      <c r="BI100" s="34"/>
      <c r="BJ100" s="34"/>
      <c r="BK100" s="34"/>
      <c r="BL100" s="34"/>
      <c r="BM100" s="34"/>
      <c r="BN100" s="34"/>
      <c r="BO100" s="34"/>
      <c r="BP100" s="34"/>
      <c r="BQ100" s="34"/>
      <c r="BR100" s="34"/>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34"/>
      <c r="EV100" s="34"/>
      <c r="EW100" s="34"/>
      <c r="EX100" s="34"/>
      <c r="EY100" s="34"/>
      <c r="EZ100" s="34"/>
      <c r="FA100" s="34"/>
      <c r="FB100" s="34"/>
      <c r="FC100" s="34"/>
      <c r="FD100" s="34"/>
      <c r="FE100" s="34"/>
      <c r="FF100" s="34"/>
      <c r="FG100" s="34"/>
      <c r="FH100" s="34"/>
      <c r="FI100" s="34"/>
      <c r="FJ100" s="34"/>
      <c r="FK100" s="34"/>
      <c r="FL100" s="34"/>
      <c r="FM100" s="34"/>
      <c r="FN100" s="34"/>
      <c r="FO100" s="34"/>
      <c r="FP100" s="34"/>
      <c r="FQ100" s="34"/>
      <c r="FR100" s="34"/>
      <c r="FS100" s="34"/>
      <c r="FT100" s="34"/>
      <c r="FU100" s="34"/>
      <c r="FV100" s="34"/>
      <c r="FW100" s="34"/>
      <c r="FX100" s="34"/>
      <c r="FY100" s="34"/>
      <c r="FZ100" s="34"/>
      <c r="GA100" s="34"/>
      <c r="GB100" s="34"/>
      <c r="GC100" s="34"/>
      <c r="GD100" s="34"/>
      <c r="GE100" s="34"/>
      <c r="GF100" s="34"/>
      <c r="GG100" s="34"/>
      <c r="GH100" s="34"/>
      <c r="GI100" s="34"/>
      <c r="GJ100" s="34"/>
      <c r="GK100" s="34"/>
      <c r="GL100" s="34"/>
      <c r="GM100" s="34"/>
      <c r="GN100" s="34"/>
      <c r="GO100" s="34"/>
      <c r="GP100" s="34"/>
      <c r="GQ100" s="34"/>
      <c r="GR100" s="34"/>
      <c r="GS100" s="34"/>
      <c r="GT100" s="34"/>
      <c r="GU100" s="34"/>
      <c r="GV100" s="34"/>
      <c r="GW100" s="34"/>
      <c r="GX100" s="34"/>
      <c r="GY100" s="34"/>
      <c r="GZ100" s="34"/>
      <c r="HA100" s="34"/>
      <c r="HB100" s="34"/>
    </row>
    <row r="101" spans="1:210" s="40" customFormat="1" x14ac:dyDescent="0.25">
      <c r="A101" s="27" t="str">
        <f t="shared" si="5"/>
        <v xml:space="preserve"> </v>
      </c>
      <c r="B101" s="27" t="str">
        <f t="shared" si="6"/>
        <v xml:space="preserve"> </v>
      </c>
      <c r="C101" s="27" t="str">
        <f t="shared" si="7"/>
        <v xml:space="preserve"> </v>
      </c>
      <c r="D101" s="27" t="str">
        <f t="shared" si="8"/>
        <v xml:space="preserve"> </v>
      </c>
      <c r="E101" s="27">
        <f t="shared" si="9"/>
        <v>1</v>
      </c>
      <c r="F101" s="37"/>
      <c r="G101" s="27"/>
      <c r="H101" s="27"/>
      <c r="I101" s="72">
        <v>109</v>
      </c>
      <c r="J101" s="3" t="s">
        <v>15</v>
      </c>
      <c r="K101" s="3" t="s">
        <v>107</v>
      </c>
      <c r="L101" s="3" t="s">
        <v>478</v>
      </c>
      <c r="M101" s="3" t="s">
        <v>453</v>
      </c>
      <c r="N101" s="8">
        <v>60000</v>
      </c>
      <c r="O101" s="3">
        <v>14</v>
      </c>
      <c r="P101" s="3">
        <v>30</v>
      </c>
      <c r="Q101" s="18"/>
      <c r="R101" s="9" t="s">
        <v>482</v>
      </c>
      <c r="S101" s="3" t="s">
        <v>483</v>
      </c>
      <c r="T101" s="11" t="s">
        <v>484</v>
      </c>
      <c r="U101" s="30" t="s">
        <v>675</v>
      </c>
      <c r="V101" s="30"/>
      <c r="W101" s="30"/>
      <c r="X101" s="30"/>
      <c r="Y101" s="30"/>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c r="BF101" s="34"/>
      <c r="BG101" s="34"/>
      <c r="BH101" s="34"/>
      <c r="BI101" s="34"/>
      <c r="BJ101" s="34"/>
      <c r="BK101" s="34"/>
      <c r="BL101" s="34"/>
      <c r="BM101" s="34"/>
      <c r="BN101" s="34"/>
      <c r="BO101" s="34"/>
      <c r="BP101" s="34"/>
      <c r="BQ101" s="34"/>
      <c r="BR101" s="34"/>
      <c r="BS101" s="34"/>
      <c r="BT101" s="34"/>
      <c r="BU101" s="34"/>
      <c r="BV101" s="34"/>
      <c r="BW101" s="34"/>
      <c r="BX101" s="34"/>
      <c r="BY101" s="34"/>
      <c r="BZ101" s="34"/>
      <c r="CA101" s="34"/>
      <c r="CB101" s="34"/>
      <c r="CC101" s="34"/>
      <c r="CD101" s="34"/>
      <c r="CE101" s="34"/>
      <c r="CF101" s="34"/>
      <c r="CG101" s="34"/>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34"/>
      <c r="FH101" s="34"/>
      <c r="FI101" s="34"/>
      <c r="FJ101" s="34"/>
      <c r="FK101" s="34"/>
      <c r="FL101" s="34"/>
      <c r="FM101" s="34"/>
      <c r="FN101" s="34"/>
      <c r="FO101" s="34"/>
      <c r="FP101" s="34"/>
      <c r="FQ101" s="34"/>
      <c r="FR101" s="34"/>
      <c r="FS101" s="34"/>
      <c r="FT101" s="34"/>
      <c r="FU101" s="34"/>
      <c r="FV101" s="34"/>
      <c r="FW101" s="34"/>
      <c r="FX101" s="34"/>
      <c r="FY101" s="34"/>
      <c r="FZ101" s="34"/>
      <c r="GA101" s="34"/>
      <c r="GB101" s="34"/>
      <c r="GC101" s="34"/>
      <c r="GD101" s="34"/>
      <c r="GE101" s="34"/>
      <c r="GF101" s="34"/>
      <c r="GG101" s="34"/>
      <c r="GH101" s="34"/>
      <c r="GI101" s="34"/>
      <c r="GJ101" s="34"/>
      <c r="GK101" s="34"/>
      <c r="GL101" s="34"/>
      <c r="GM101" s="34"/>
      <c r="GN101" s="34"/>
      <c r="GO101" s="34"/>
      <c r="GP101" s="34"/>
      <c r="GQ101" s="34"/>
      <c r="GR101" s="34"/>
      <c r="GS101" s="34"/>
      <c r="GT101" s="34"/>
      <c r="GU101" s="34"/>
      <c r="GV101" s="34"/>
      <c r="GW101" s="34"/>
      <c r="GX101" s="34"/>
      <c r="GY101" s="34"/>
      <c r="GZ101" s="34"/>
      <c r="HA101" s="34"/>
      <c r="HB101" s="34"/>
    </row>
    <row r="102" spans="1:210" s="40" customFormat="1" x14ac:dyDescent="0.25">
      <c r="A102" s="27" t="str">
        <f t="shared" si="5"/>
        <v xml:space="preserve"> </v>
      </c>
      <c r="B102" s="27" t="str">
        <f t="shared" si="6"/>
        <v xml:space="preserve"> </v>
      </c>
      <c r="C102" s="27" t="str">
        <f t="shared" si="7"/>
        <v xml:space="preserve"> </v>
      </c>
      <c r="D102" s="27" t="str">
        <f t="shared" si="8"/>
        <v xml:space="preserve"> </v>
      </c>
      <c r="E102" s="27">
        <f t="shared" si="9"/>
        <v>1</v>
      </c>
      <c r="F102" s="37"/>
      <c r="G102" s="27"/>
      <c r="H102" s="27"/>
      <c r="I102" s="72">
        <v>110</v>
      </c>
      <c r="J102" s="3" t="s">
        <v>15</v>
      </c>
      <c r="K102" s="3" t="s">
        <v>485</v>
      </c>
      <c r="L102" s="3" t="s">
        <v>478</v>
      </c>
      <c r="M102" s="3" t="s">
        <v>453</v>
      </c>
      <c r="N102" s="8">
        <v>200000</v>
      </c>
      <c r="O102" s="3">
        <v>14</v>
      </c>
      <c r="P102" s="3">
        <v>14</v>
      </c>
      <c r="Q102" s="18" t="s">
        <v>486</v>
      </c>
      <c r="R102" s="9" t="s">
        <v>360</v>
      </c>
      <c r="S102" s="3" t="s">
        <v>487</v>
      </c>
      <c r="T102" s="11">
        <v>943257272</v>
      </c>
      <c r="U102" s="30" t="s">
        <v>675</v>
      </c>
      <c r="V102" s="30"/>
      <c r="W102" s="30"/>
      <c r="X102" s="30"/>
      <c r="Y102" s="30"/>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34"/>
      <c r="FH102" s="34"/>
      <c r="FI102" s="34"/>
      <c r="FJ102" s="34"/>
      <c r="FK102" s="34"/>
      <c r="FL102" s="34"/>
      <c r="FM102" s="34"/>
      <c r="FN102" s="34"/>
      <c r="FO102" s="34"/>
      <c r="FP102" s="34"/>
      <c r="FQ102" s="34"/>
      <c r="FR102" s="34"/>
      <c r="FS102" s="34"/>
      <c r="FT102" s="34"/>
      <c r="FU102" s="34"/>
      <c r="FV102" s="34"/>
      <c r="FW102" s="34"/>
      <c r="FX102" s="34"/>
      <c r="FY102" s="34"/>
      <c r="FZ102" s="34"/>
      <c r="GA102" s="34"/>
      <c r="GB102" s="34"/>
      <c r="GC102" s="34"/>
      <c r="GD102" s="34"/>
      <c r="GE102" s="34"/>
      <c r="GF102" s="34"/>
      <c r="GG102" s="34"/>
      <c r="GH102" s="34"/>
      <c r="GI102" s="34"/>
      <c r="GJ102" s="34"/>
      <c r="GK102" s="34"/>
      <c r="GL102" s="34"/>
      <c r="GM102" s="34"/>
      <c r="GN102" s="34"/>
      <c r="GO102" s="34"/>
      <c r="GP102" s="34"/>
      <c r="GQ102" s="34"/>
      <c r="GR102" s="34"/>
      <c r="GS102" s="34"/>
      <c r="GT102" s="34"/>
      <c r="GU102" s="34"/>
      <c r="GV102" s="34"/>
      <c r="GW102" s="34"/>
      <c r="GX102" s="34"/>
      <c r="GY102" s="34"/>
      <c r="GZ102" s="34"/>
      <c r="HA102" s="34"/>
      <c r="HB102" s="34"/>
    </row>
    <row r="103" spans="1:210" s="40" customFormat="1" ht="30" x14ac:dyDescent="0.25">
      <c r="A103" s="27" t="str">
        <f t="shared" si="5"/>
        <v xml:space="preserve"> </v>
      </c>
      <c r="B103" s="27" t="str">
        <f t="shared" si="6"/>
        <v xml:space="preserve"> </v>
      </c>
      <c r="C103" s="27" t="str">
        <f t="shared" si="7"/>
        <v xml:space="preserve"> </v>
      </c>
      <c r="D103" s="27" t="str">
        <f t="shared" si="8"/>
        <v xml:space="preserve"> </v>
      </c>
      <c r="E103" s="27">
        <f t="shared" si="9"/>
        <v>1</v>
      </c>
      <c r="F103" s="37"/>
      <c r="G103" s="27"/>
      <c r="H103" s="27"/>
      <c r="I103" s="72">
        <v>111</v>
      </c>
      <c r="J103" s="3" t="s">
        <v>15</v>
      </c>
      <c r="K103" s="3" t="s">
        <v>488</v>
      </c>
      <c r="L103" s="3" t="s">
        <v>489</v>
      </c>
      <c r="M103" s="3" t="s">
        <v>453</v>
      </c>
      <c r="N103" s="8">
        <v>150000</v>
      </c>
      <c r="O103" s="3">
        <v>12</v>
      </c>
      <c r="P103" s="3">
        <v>12</v>
      </c>
      <c r="Q103" s="3" t="s">
        <v>490</v>
      </c>
      <c r="R103" s="14" t="s">
        <v>491</v>
      </c>
      <c r="S103" s="3"/>
      <c r="T103" s="11"/>
      <c r="U103" s="30"/>
      <c r="V103" s="30"/>
      <c r="W103" s="30"/>
      <c r="X103" s="30"/>
      <c r="Y103" s="30"/>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34"/>
      <c r="FH103" s="34"/>
      <c r="FI103" s="34"/>
      <c r="FJ103" s="34"/>
      <c r="FK103" s="34"/>
      <c r="FL103" s="34"/>
      <c r="FM103" s="34"/>
      <c r="FN103" s="34"/>
      <c r="FO103" s="34"/>
      <c r="FP103" s="34"/>
      <c r="FQ103" s="34"/>
      <c r="FR103" s="34"/>
      <c r="FS103" s="34"/>
      <c r="FT103" s="34"/>
      <c r="FU103" s="34"/>
      <c r="FV103" s="34"/>
      <c r="FW103" s="34"/>
      <c r="FX103" s="34"/>
      <c r="FY103" s="34"/>
      <c r="FZ103" s="34"/>
      <c r="GA103" s="34"/>
      <c r="GB103" s="34"/>
      <c r="GC103" s="34"/>
      <c r="GD103" s="34"/>
      <c r="GE103" s="34"/>
      <c r="GF103" s="34"/>
      <c r="GG103" s="34"/>
      <c r="GH103" s="34"/>
      <c r="GI103" s="34"/>
      <c r="GJ103" s="34"/>
      <c r="GK103" s="34"/>
      <c r="GL103" s="34"/>
      <c r="GM103" s="34"/>
      <c r="GN103" s="34"/>
      <c r="GO103" s="34"/>
      <c r="GP103" s="34"/>
      <c r="GQ103" s="34"/>
      <c r="GR103" s="34"/>
      <c r="GS103" s="34"/>
      <c r="GT103" s="34"/>
      <c r="GU103" s="34"/>
      <c r="GV103" s="34"/>
      <c r="GW103" s="34"/>
      <c r="GX103" s="34"/>
      <c r="GY103" s="34"/>
      <c r="GZ103" s="34"/>
      <c r="HA103" s="34"/>
      <c r="HB103" s="34"/>
    </row>
    <row r="104" spans="1:210" s="40" customFormat="1" ht="30" x14ac:dyDescent="0.25">
      <c r="A104" s="27" t="str">
        <f t="shared" si="5"/>
        <v xml:space="preserve"> </v>
      </c>
      <c r="B104" s="27">
        <f t="shared" si="6"/>
        <v>1</v>
      </c>
      <c r="C104" s="27" t="str">
        <f t="shared" si="7"/>
        <v xml:space="preserve"> </v>
      </c>
      <c r="D104" s="27" t="str">
        <f t="shared" si="8"/>
        <v xml:space="preserve"> </v>
      </c>
      <c r="E104" s="27" t="str">
        <f t="shared" si="9"/>
        <v xml:space="preserve"> </v>
      </c>
      <c r="F104" s="37"/>
      <c r="G104" s="27"/>
      <c r="H104" s="27"/>
      <c r="I104" s="72">
        <v>112</v>
      </c>
      <c r="J104" s="3" t="s">
        <v>210</v>
      </c>
      <c r="K104" s="3" t="s">
        <v>492</v>
      </c>
      <c r="L104" s="3" t="s">
        <v>493</v>
      </c>
      <c r="M104" s="3" t="s">
        <v>690</v>
      </c>
      <c r="N104" s="8">
        <v>300000</v>
      </c>
      <c r="O104" s="3">
        <v>8</v>
      </c>
      <c r="P104" s="3">
        <v>21</v>
      </c>
      <c r="Q104" s="18"/>
      <c r="R104" s="9">
        <v>2014</v>
      </c>
      <c r="S104" s="3" t="s">
        <v>494</v>
      </c>
      <c r="T104" s="11"/>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c r="FG104" s="34"/>
      <c r="FH104" s="34"/>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GI104" s="34"/>
      <c r="GJ104" s="34"/>
      <c r="GK104" s="34"/>
      <c r="GL104" s="34"/>
      <c r="GM104" s="34"/>
      <c r="GN104" s="34"/>
      <c r="GO104" s="34"/>
      <c r="GP104" s="34"/>
      <c r="GQ104" s="34"/>
      <c r="GR104" s="34"/>
      <c r="GS104" s="34"/>
      <c r="GT104" s="34"/>
      <c r="GU104" s="34"/>
      <c r="GV104" s="34"/>
      <c r="GW104" s="34"/>
      <c r="GX104" s="34"/>
      <c r="GY104" s="34"/>
      <c r="GZ104" s="34"/>
      <c r="HA104" s="34"/>
      <c r="HB104" s="34"/>
    </row>
    <row r="105" spans="1:210" s="40" customFormat="1" ht="30" x14ac:dyDescent="0.25">
      <c r="A105" s="27" t="str">
        <f t="shared" si="5"/>
        <v xml:space="preserve"> </v>
      </c>
      <c r="B105" s="27" t="str">
        <f t="shared" si="6"/>
        <v xml:space="preserve"> </v>
      </c>
      <c r="C105" s="27">
        <f t="shared" si="7"/>
        <v>1</v>
      </c>
      <c r="D105" s="27" t="str">
        <f t="shared" si="8"/>
        <v xml:space="preserve"> </v>
      </c>
      <c r="E105" s="27" t="str">
        <f t="shared" si="9"/>
        <v xml:space="preserve"> </v>
      </c>
      <c r="F105" s="37"/>
      <c r="G105" s="27"/>
      <c r="H105" s="27"/>
      <c r="I105" s="72">
        <v>113</v>
      </c>
      <c r="J105" s="3" t="s">
        <v>205</v>
      </c>
      <c r="K105" s="3" t="s">
        <v>495</v>
      </c>
      <c r="L105" s="3" t="s">
        <v>496</v>
      </c>
      <c r="M105" s="3" t="s">
        <v>690</v>
      </c>
      <c r="N105" s="8">
        <v>139500</v>
      </c>
      <c r="O105" s="3">
        <v>83</v>
      </c>
      <c r="P105" s="3">
        <v>276</v>
      </c>
      <c r="Q105" s="18"/>
      <c r="R105" s="9" t="s">
        <v>497</v>
      </c>
      <c r="S105" s="3" t="s">
        <v>498</v>
      </c>
      <c r="T105" s="3">
        <v>872979</v>
      </c>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c r="FG105" s="34"/>
      <c r="FH105" s="34"/>
      <c r="FI105" s="34"/>
      <c r="FJ105" s="34"/>
      <c r="FK105" s="34"/>
      <c r="FL105" s="34"/>
      <c r="FM105" s="34"/>
      <c r="FN105" s="34"/>
      <c r="FO105" s="34"/>
      <c r="FP105" s="34"/>
      <c r="FQ105" s="34"/>
      <c r="FR105" s="34"/>
      <c r="FS105" s="34"/>
      <c r="FT105" s="34"/>
      <c r="FU105" s="34"/>
      <c r="FV105" s="34"/>
      <c r="FW105" s="34"/>
      <c r="FX105" s="34"/>
      <c r="FY105" s="34"/>
      <c r="FZ105" s="34"/>
      <c r="GA105" s="34"/>
      <c r="GB105" s="34"/>
      <c r="GC105" s="34"/>
      <c r="GD105" s="34"/>
      <c r="GE105" s="34"/>
      <c r="GF105" s="34"/>
      <c r="GG105" s="34"/>
      <c r="GH105" s="34"/>
      <c r="GI105" s="34"/>
      <c r="GJ105" s="34"/>
      <c r="GK105" s="34"/>
      <c r="GL105" s="34"/>
      <c r="GM105" s="34"/>
      <c r="GN105" s="34"/>
      <c r="GO105" s="34"/>
      <c r="GP105" s="34"/>
      <c r="GQ105" s="34"/>
      <c r="GR105" s="34"/>
      <c r="GS105" s="34"/>
      <c r="GT105" s="34"/>
      <c r="GU105" s="34"/>
      <c r="GV105" s="34"/>
      <c r="GW105" s="34"/>
      <c r="GX105" s="34"/>
      <c r="GY105" s="34"/>
      <c r="GZ105" s="34"/>
      <c r="HA105" s="34"/>
      <c r="HB105" s="34"/>
    </row>
    <row r="106" spans="1:210" s="40" customFormat="1" ht="30" x14ac:dyDescent="0.25">
      <c r="A106" s="27" t="str">
        <f t="shared" si="5"/>
        <v xml:space="preserve"> </v>
      </c>
      <c r="B106" s="27" t="str">
        <f t="shared" si="6"/>
        <v xml:space="preserve"> </v>
      </c>
      <c r="C106" s="27" t="str">
        <f t="shared" si="7"/>
        <v xml:space="preserve"> </v>
      </c>
      <c r="D106" s="27" t="str">
        <f t="shared" si="8"/>
        <v xml:space="preserve"> </v>
      </c>
      <c r="E106" s="27">
        <f t="shared" si="9"/>
        <v>1</v>
      </c>
      <c r="F106" s="37"/>
      <c r="G106" s="27"/>
      <c r="H106" s="27"/>
      <c r="I106" s="72">
        <v>114</v>
      </c>
      <c r="J106" s="3" t="s">
        <v>15</v>
      </c>
      <c r="K106" s="3" t="s">
        <v>499</v>
      </c>
      <c r="L106" s="3" t="s">
        <v>496</v>
      </c>
      <c r="M106" s="3" t="s">
        <v>690</v>
      </c>
      <c r="N106" s="8">
        <v>240000</v>
      </c>
      <c r="O106" s="3">
        <v>13</v>
      </c>
      <c r="P106" s="3">
        <v>24</v>
      </c>
      <c r="Q106" s="18"/>
      <c r="R106" s="9" t="s">
        <v>500</v>
      </c>
      <c r="S106" s="3" t="s">
        <v>501</v>
      </c>
      <c r="T106" s="11" t="s">
        <v>502</v>
      </c>
      <c r="U106" s="30"/>
      <c r="V106" s="30"/>
      <c r="W106" s="30"/>
      <c r="X106" s="30"/>
      <c r="Y106" s="30"/>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row>
    <row r="107" spans="1:210" s="40" customFormat="1" ht="30" x14ac:dyDescent="0.25">
      <c r="A107" s="27" t="str">
        <f t="shared" si="5"/>
        <v xml:space="preserve"> </v>
      </c>
      <c r="B107" s="27" t="str">
        <f t="shared" si="6"/>
        <v xml:space="preserve"> </v>
      </c>
      <c r="C107" s="27" t="str">
        <f t="shared" si="7"/>
        <v xml:space="preserve"> </v>
      </c>
      <c r="D107" s="27">
        <f t="shared" si="8"/>
        <v>1</v>
      </c>
      <c r="E107" s="27" t="str">
        <f t="shared" si="9"/>
        <v xml:space="preserve"> </v>
      </c>
      <c r="F107" s="37"/>
      <c r="G107" s="27"/>
      <c r="H107" s="27"/>
      <c r="I107" s="72">
        <v>115</v>
      </c>
      <c r="J107" s="3" t="s">
        <v>14</v>
      </c>
      <c r="K107" s="3" t="s">
        <v>503</v>
      </c>
      <c r="L107" s="3" t="s">
        <v>496</v>
      </c>
      <c r="M107" s="3" t="s">
        <v>690</v>
      </c>
      <c r="N107" s="8">
        <v>800000</v>
      </c>
      <c r="O107" s="3">
        <v>10</v>
      </c>
      <c r="P107" s="3">
        <v>30</v>
      </c>
      <c r="Q107" s="18"/>
      <c r="R107" s="14">
        <v>35191</v>
      </c>
      <c r="S107" s="3" t="s">
        <v>504</v>
      </c>
      <c r="T107" s="11" t="s">
        <v>505</v>
      </c>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row>
    <row r="108" spans="1:210" s="40" customFormat="1" ht="30" x14ac:dyDescent="0.25">
      <c r="A108" s="27" t="str">
        <f t="shared" si="5"/>
        <v xml:space="preserve"> </v>
      </c>
      <c r="B108" s="27">
        <f t="shared" si="6"/>
        <v>1</v>
      </c>
      <c r="C108" s="27" t="str">
        <f t="shared" si="7"/>
        <v xml:space="preserve"> </v>
      </c>
      <c r="D108" s="27" t="str">
        <f t="shared" si="8"/>
        <v xml:space="preserve"> </v>
      </c>
      <c r="E108" s="27" t="str">
        <f t="shared" si="9"/>
        <v xml:space="preserve"> </v>
      </c>
      <c r="F108" s="37"/>
      <c r="G108" s="27"/>
      <c r="H108" s="27"/>
      <c r="I108" s="72">
        <v>116</v>
      </c>
      <c r="J108" s="3" t="s">
        <v>210</v>
      </c>
      <c r="K108" s="3" t="s">
        <v>506</v>
      </c>
      <c r="L108" s="3" t="s">
        <v>507</v>
      </c>
      <c r="M108" s="3" t="s">
        <v>690</v>
      </c>
      <c r="N108" s="8">
        <v>4900000</v>
      </c>
      <c r="O108" s="3">
        <v>25</v>
      </c>
      <c r="P108" s="3">
        <v>25</v>
      </c>
      <c r="Q108" s="18" t="s">
        <v>508</v>
      </c>
      <c r="R108" s="14" t="s">
        <v>509</v>
      </c>
      <c r="S108" s="3" t="s">
        <v>510</v>
      </c>
      <c r="T108" s="11" t="s">
        <v>511</v>
      </c>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row>
    <row r="109" spans="1:210" s="40" customFormat="1" ht="30" x14ac:dyDescent="0.25">
      <c r="A109" s="27" t="str">
        <f t="shared" si="5"/>
        <v xml:space="preserve"> </v>
      </c>
      <c r="B109" s="27" t="str">
        <f t="shared" si="6"/>
        <v xml:space="preserve"> </v>
      </c>
      <c r="C109" s="27" t="str">
        <f t="shared" si="7"/>
        <v xml:space="preserve"> </v>
      </c>
      <c r="D109" s="27" t="str">
        <f t="shared" si="8"/>
        <v xml:space="preserve"> </v>
      </c>
      <c r="E109" s="27">
        <f t="shared" si="9"/>
        <v>1</v>
      </c>
      <c r="F109" s="37"/>
      <c r="G109" s="27"/>
      <c r="H109" s="27"/>
      <c r="I109" s="72">
        <v>117</v>
      </c>
      <c r="J109" s="3" t="s">
        <v>15</v>
      </c>
      <c r="K109" s="3" t="s">
        <v>512</v>
      </c>
      <c r="L109" s="3" t="s">
        <v>507</v>
      </c>
      <c r="M109" s="3" t="s">
        <v>690</v>
      </c>
      <c r="N109" s="8">
        <v>150000</v>
      </c>
      <c r="O109" s="3">
        <v>23</v>
      </c>
      <c r="P109" s="3">
        <v>20</v>
      </c>
      <c r="Q109" s="23" t="s">
        <v>513</v>
      </c>
      <c r="R109" s="14">
        <v>39035</v>
      </c>
      <c r="S109" s="3" t="s">
        <v>514</v>
      </c>
      <c r="T109" s="11" t="s">
        <v>515</v>
      </c>
      <c r="U109" s="30" t="s">
        <v>675</v>
      </c>
      <c r="V109" s="30"/>
      <c r="W109" s="30"/>
      <c r="X109" s="30"/>
      <c r="Y109" s="30"/>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row>
    <row r="110" spans="1:210" s="40" customFormat="1" ht="30" x14ac:dyDescent="0.25">
      <c r="A110" s="27" t="str">
        <f t="shared" si="5"/>
        <v xml:space="preserve"> </v>
      </c>
      <c r="B110" s="27" t="str">
        <f t="shared" si="6"/>
        <v xml:space="preserve"> </v>
      </c>
      <c r="C110" s="27" t="str">
        <f t="shared" si="7"/>
        <v xml:space="preserve"> </v>
      </c>
      <c r="D110" s="27">
        <f t="shared" si="8"/>
        <v>1</v>
      </c>
      <c r="E110" s="27" t="str">
        <f t="shared" si="9"/>
        <v xml:space="preserve"> </v>
      </c>
      <c r="F110" s="37"/>
      <c r="G110" s="27"/>
      <c r="H110" s="27"/>
      <c r="I110" s="72">
        <v>118</v>
      </c>
      <c r="J110" s="3" t="s">
        <v>14</v>
      </c>
      <c r="K110" s="3" t="s">
        <v>516</v>
      </c>
      <c r="L110" s="3" t="s">
        <v>507</v>
      </c>
      <c r="M110" s="3" t="s">
        <v>690</v>
      </c>
      <c r="N110" s="8">
        <v>2000000</v>
      </c>
      <c r="O110" s="3">
        <v>7</v>
      </c>
      <c r="P110" s="3">
        <v>7</v>
      </c>
      <c r="Q110" s="18"/>
      <c r="R110" s="14"/>
      <c r="S110" s="3" t="s">
        <v>517</v>
      </c>
      <c r="T110" s="11"/>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row>
    <row r="111" spans="1:210" s="40" customFormat="1" x14ac:dyDescent="0.25">
      <c r="A111" s="27" t="str">
        <f t="shared" si="5"/>
        <v xml:space="preserve"> </v>
      </c>
      <c r="B111" s="27" t="str">
        <f t="shared" si="6"/>
        <v xml:space="preserve"> </v>
      </c>
      <c r="C111" s="27" t="str">
        <f t="shared" si="7"/>
        <v xml:space="preserve"> </v>
      </c>
      <c r="D111" s="27" t="str">
        <f t="shared" si="8"/>
        <v xml:space="preserve"> </v>
      </c>
      <c r="E111" s="27">
        <f t="shared" si="9"/>
        <v>1</v>
      </c>
      <c r="F111" s="37"/>
      <c r="G111" s="27"/>
      <c r="H111" s="27"/>
      <c r="I111" s="72">
        <v>119</v>
      </c>
      <c r="J111" s="3" t="s">
        <v>15</v>
      </c>
      <c r="K111" s="3" t="s">
        <v>336</v>
      </c>
      <c r="L111" s="3" t="s">
        <v>518</v>
      </c>
      <c r="M111" s="3" t="s">
        <v>690</v>
      </c>
      <c r="N111" s="8">
        <v>500000</v>
      </c>
      <c r="O111" s="3">
        <v>13</v>
      </c>
      <c r="P111" s="3">
        <v>24</v>
      </c>
      <c r="Q111" s="18"/>
      <c r="R111" s="14">
        <v>36613</v>
      </c>
      <c r="S111" s="3" t="s">
        <v>519</v>
      </c>
      <c r="T111" s="11" t="s">
        <v>520</v>
      </c>
      <c r="U111" s="30" t="s">
        <v>675</v>
      </c>
      <c r="V111" s="30"/>
      <c r="W111" s="30"/>
      <c r="X111" s="30"/>
      <c r="Y111" s="30"/>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c r="FG111" s="34"/>
      <c r="FH111" s="34"/>
      <c r="FI111" s="34"/>
      <c r="FJ111" s="34"/>
      <c r="FK111" s="34"/>
      <c r="FL111" s="34"/>
      <c r="FM111" s="34"/>
      <c r="FN111" s="34"/>
      <c r="FO111" s="34"/>
      <c r="FP111" s="34"/>
      <c r="FQ111" s="34"/>
      <c r="FR111" s="34"/>
      <c r="FS111" s="34"/>
      <c r="FT111" s="34"/>
      <c r="FU111" s="34"/>
      <c r="FV111" s="34"/>
      <c r="FW111" s="34"/>
      <c r="FX111" s="34"/>
      <c r="FY111" s="34"/>
      <c r="FZ111" s="34"/>
      <c r="GA111" s="34"/>
      <c r="GB111" s="34"/>
      <c r="GC111" s="34"/>
      <c r="GD111" s="34"/>
      <c r="GE111" s="34"/>
      <c r="GF111" s="34"/>
      <c r="GG111" s="34"/>
      <c r="GH111" s="34"/>
      <c r="GI111" s="34"/>
      <c r="GJ111" s="34"/>
      <c r="GK111" s="34"/>
      <c r="GL111" s="34"/>
      <c r="GM111" s="34"/>
      <c r="GN111" s="34"/>
      <c r="GO111" s="34"/>
      <c r="GP111" s="34"/>
      <c r="GQ111" s="34"/>
      <c r="GR111" s="34"/>
      <c r="GS111" s="34"/>
      <c r="GT111" s="34"/>
      <c r="GU111" s="34"/>
      <c r="GV111" s="34"/>
      <c r="GW111" s="34"/>
      <c r="GX111" s="34"/>
      <c r="GY111" s="34"/>
      <c r="GZ111" s="34"/>
      <c r="HA111" s="34"/>
      <c r="HB111" s="34"/>
    </row>
    <row r="112" spans="1:210" s="40" customFormat="1" x14ac:dyDescent="0.25">
      <c r="A112" s="27" t="str">
        <f t="shared" si="5"/>
        <v xml:space="preserve"> </v>
      </c>
      <c r="B112" s="27" t="str">
        <f t="shared" si="6"/>
        <v xml:space="preserve"> </v>
      </c>
      <c r="C112" s="27" t="str">
        <f t="shared" si="7"/>
        <v xml:space="preserve"> </v>
      </c>
      <c r="D112" s="27" t="str">
        <f t="shared" si="8"/>
        <v xml:space="preserve"> </v>
      </c>
      <c r="E112" s="27">
        <f t="shared" si="9"/>
        <v>1</v>
      </c>
      <c r="F112" s="37"/>
      <c r="G112" s="27"/>
      <c r="H112" s="27"/>
      <c r="I112" s="72">
        <v>120</v>
      </c>
      <c r="J112" s="3" t="s">
        <v>15</v>
      </c>
      <c r="K112" s="3" t="s">
        <v>521</v>
      </c>
      <c r="L112" s="3" t="s">
        <v>518</v>
      </c>
      <c r="M112" s="3" t="s">
        <v>690</v>
      </c>
      <c r="N112" s="8">
        <v>208000</v>
      </c>
      <c r="O112" s="3">
        <v>14</v>
      </c>
      <c r="P112" s="3">
        <v>21</v>
      </c>
      <c r="Q112" s="18"/>
      <c r="R112" s="14">
        <v>37096</v>
      </c>
      <c r="S112" s="3" t="s">
        <v>522</v>
      </c>
      <c r="T112" s="3"/>
      <c r="U112" s="30" t="s">
        <v>675</v>
      </c>
      <c r="V112" s="30"/>
      <c r="W112" s="30"/>
      <c r="X112" s="30"/>
      <c r="Y112" s="30"/>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c r="FG112" s="34"/>
      <c r="FH112" s="34"/>
      <c r="FI112" s="34"/>
      <c r="FJ112" s="34"/>
      <c r="FK112" s="34"/>
      <c r="FL112" s="34"/>
      <c r="FM112" s="34"/>
      <c r="FN112" s="34"/>
      <c r="FO112" s="34"/>
      <c r="FP112" s="34"/>
      <c r="FQ112" s="34"/>
      <c r="FR112" s="34"/>
      <c r="FS112" s="34"/>
      <c r="FT112" s="34"/>
      <c r="FU112" s="34"/>
      <c r="FV112" s="34"/>
      <c r="FW112" s="34"/>
      <c r="FX112" s="34"/>
      <c r="FY112" s="34"/>
      <c r="FZ112" s="34"/>
      <c r="GA112" s="34"/>
      <c r="GB112" s="34"/>
      <c r="GC112" s="34"/>
      <c r="GD112" s="34"/>
      <c r="GE112" s="34"/>
      <c r="GF112" s="34"/>
      <c r="GG112" s="34"/>
      <c r="GH112" s="34"/>
      <c r="GI112" s="34"/>
      <c r="GJ112" s="34"/>
      <c r="GK112" s="34"/>
      <c r="GL112" s="34"/>
      <c r="GM112" s="34"/>
      <c r="GN112" s="34"/>
      <c r="GO112" s="34"/>
      <c r="GP112" s="34"/>
      <c r="GQ112" s="34"/>
      <c r="GR112" s="34"/>
      <c r="GS112" s="34"/>
      <c r="GT112" s="34"/>
      <c r="GU112" s="34"/>
      <c r="GV112" s="34"/>
      <c r="GW112" s="34"/>
      <c r="GX112" s="34"/>
      <c r="GY112" s="34"/>
      <c r="GZ112" s="34"/>
      <c r="HA112" s="34"/>
      <c r="HB112" s="34"/>
    </row>
    <row r="113" spans="1:210" s="40" customFormat="1" x14ac:dyDescent="0.25">
      <c r="A113" s="27" t="str">
        <f t="shared" si="5"/>
        <v xml:space="preserve"> </v>
      </c>
      <c r="B113" s="27" t="str">
        <f t="shared" si="6"/>
        <v xml:space="preserve"> </v>
      </c>
      <c r="C113" s="27" t="str">
        <f t="shared" si="7"/>
        <v xml:space="preserve"> </v>
      </c>
      <c r="D113" s="27" t="str">
        <f t="shared" si="8"/>
        <v xml:space="preserve"> </v>
      </c>
      <c r="E113" s="27">
        <f t="shared" si="9"/>
        <v>1</v>
      </c>
      <c r="F113" s="37"/>
      <c r="G113" s="27"/>
      <c r="H113" s="27"/>
      <c r="I113" s="72">
        <v>121</v>
      </c>
      <c r="J113" s="3" t="s">
        <v>15</v>
      </c>
      <c r="K113" s="3" t="s">
        <v>523</v>
      </c>
      <c r="L113" s="3" t="s">
        <v>524</v>
      </c>
      <c r="M113" s="3" t="s">
        <v>690</v>
      </c>
      <c r="N113" s="8">
        <v>200000</v>
      </c>
      <c r="O113" s="3">
        <v>18</v>
      </c>
      <c r="P113" s="3">
        <v>42</v>
      </c>
      <c r="Q113" s="18"/>
      <c r="R113" s="9" t="s">
        <v>525</v>
      </c>
      <c r="S113" s="3" t="s">
        <v>526</v>
      </c>
      <c r="T113" s="3"/>
      <c r="U113" s="30" t="s">
        <v>675</v>
      </c>
      <c r="V113" s="30"/>
      <c r="W113" s="30"/>
      <c r="X113" s="30"/>
      <c r="Y113" s="30"/>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c r="GH113" s="34"/>
      <c r="GI113" s="34"/>
      <c r="GJ113" s="34"/>
      <c r="GK113" s="34"/>
      <c r="GL113" s="34"/>
      <c r="GM113" s="34"/>
      <c r="GN113" s="34"/>
      <c r="GO113" s="34"/>
      <c r="GP113" s="34"/>
      <c r="GQ113" s="34"/>
      <c r="GR113" s="34"/>
      <c r="GS113" s="34"/>
      <c r="GT113" s="34"/>
      <c r="GU113" s="34"/>
      <c r="GV113" s="34"/>
      <c r="GW113" s="34"/>
      <c r="GX113" s="34"/>
      <c r="GY113" s="34"/>
      <c r="GZ113" s="34"/>
      <c r="HA113" s="34"/>
      <c r="HB113" s="34"/>
    </row>
    <row r="114" spans="1:210" s="40" customFormat="1" x14ac:dyDescent="0.25">
      <c r="A114" s="27" t="str">
        <f t="shared" si="5"/>
        <v xml:space="preserve"> </v>
      </c>
      <c r="B114" s="27" t="str">
        <f t="shared" si="6"/>
        <v xml:space="preserve"> </v>
      </c>
      <c r="C114" s="27" t="str">
        <f t="shared" si="7"/>
        <v xml:space="preserve"> </v>
      </c>
      <c r="D114" s="27" t="str">
        <f t="shared" si="8"/>
        <v xml:space="preserve"> </v>
      </c>
      <c r="E114" s="27">
        <f t="shared" si="9"/>
        <v>1</v>
      </c>
      <c r="F114" s="37"/>
      <c r="G114" s="27"/>
      <c r="H114" s="27"/>
      <c r="I114" s="72">
        <v>122</v>
      </c>
      <c r="J114" s="3" t="s">
        <v>15</v>
      </c>
      <c r="K114" s="3" t="s">
        <v>527</v>
      </c>
      <c r="L114" s="3" t="s">
        <v>528</v>
      </c>
      <c r="M114" s="3" t="s">
        <v>690</v>
      </c>
      <c r="N114" s="8">
        <v>135000</v>
      </c>
      <c r="O114" s="3">
        <v>9</v>
      </c>
      <c r="P114" s="3">
        <v>30</v>
      </c>
      <c r="Q114" s="18"/>
      <c r="R114" s="9" t="s">
        <v>433</v>
      </c>
      <c r="S114" s="3" t="s">
        <v>529</v>
      </c>
      <c r="T114" s="11"/>
      <c r="U114" s="30"/>
      <c r="V114" s="30"/>
      <c r="W114" s="30"/>
      <c r="X114" s="30"/>
      <c r="Y114" s="30"/>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c r="GU114" s="34"/>
      <c r="GV114" s="34"/>
      <c r="GW114" s="34"/>
      <c r="GX114" s="34"/>
      <c r="GY114" s="34"/>
      <c r="GZ114" s="34"/>
      <c r="HA114" s="34"/>
      <c r="HB114" s="34"/>
    </row>
    <row r="115" spans="1:210" s="40" customFormat="1" x14ac:dyDescent="0.25">
      <c r="A115" s="27" t="str">
        <f t="shared" si="5"/>
        <v xml:space="preserve"> </v>
      </c>
      <c r="B115" s="27" t="str">
        <f t="shared" si="6"/>
        <v xml:space="preserve"> </v>
      </c>
      <c r="C115" s="27" t="str">
        <f t="shared" si="7"/>
        <v xml:space="preserve"> </v>
      </c>
      <c r="D115" s="27" t="str">
        <f t="shared" si="8"/>
        <v xml:space="preserve"> </v>
      </c>
      <c r="E115" s="27">
        <f t="shared" si="9"/>
        <v>1</v>
      </c>
      <c r="F115" s="37"/>
      <c r="G115" s="27"/>
      <c r="H115" s="27"/>
      <c r="I115" s="72">
        <v>123</v>
      </c>
      <c r="J115" s="3" t="s">
        <v>15</v>
      </c>
      <c r="K115" s="3" t="s">
        <v>530</v>
      </c>
      <c r="L115" s="3" t="s">
        <v>528</v>
      </c>
      <c r="M115" s="3" t="s">
        <v>690</v>
      </c>
      <c r="N115" s="8">
        <v>161000</v>
      </c>
      <c r="O115" s="3">
        <v>28</v>
      </c>
      <c r="P115" s="3">
        <v>21</v>
      </c>
      <c r="Q115" s="18"/>
      <c r="R115" s="9" t="s">
        <v>531</v>
      </c>
      <c r="S115" s="3" t="s">
        <v>532</v>
      </c>
      <c r="T115" s="3" t="s">
        <v>533</v>
      </c>
      <c r="U115" s="30"/>
      <c r="V115" s="30"/>
      <c r="W115" s="30"/>
      <c r="X115" s="30"/>
      <c r="Y115" s="30"/>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c r="FG115" s="34"/>
      <c r="FH115" s="34"/>
      <c r="FI115" s="34"/>
      <c r="FJ115" s="34"/>
      <c r="FK115" s="34"/>
      <c r="FL115" s="34"/>
      <c r="FM115" s="34"/>
      <c r="FN115" s="34"/>
      <c r="FO115" s="34"/>
      <c r="FP115" s="34"/>
      <c r="FQ115" s="34"/>
      <c r="FR115" s="34"/>
      <c r="FS115" s="34"/>
      <c r="FT115" s="34"/>
      <c r="FU115" s="34"/>
      <c r="FV115" s="34"/>
      <c r="FW115" s="34"/>
      <c r="FX115" s="34"/>
      <c r="FY115" s="34"/>
      <c r="FZ115" s="34"/>
      <c r="GA115" s="34"/>
      <c r="GB115" s="34"/>
      <c r="GC115" s="34"/>
      <c r="GD115" s="34"/>
      <c r="GE115" s="34"/>
      <c r="GF115" s="34"/>
      <c r="GG115" s="34"/>
      <c r="GH115" s="34"/>
      <c r="GI115" s="34"/>
      <c r="GJ115" s="34"/>
      <c r="GK115" s="34"/>
      <c r="GL115" s="34"/>
      <c r="GM115" s="34"/>
      <c r="GN115" s="34"/>
      <c r="GO115" s="34"/>
      <c r="GP115" s="34"/>
      <c r="GQ115" s="34"/>
      <c r="GR115" s="34"/>
      <c r="GS115" s="34"/>
      <c r="GT115" s="34"/>
      <c r="GU115" s="34"/>
      <c r="GV115" s="34"/>
      <c r="GW115" s="34"/>
      <c r="GX115" s="34"/>
      <c r="GY115" s="34"/>
      <c r="GZ115" s="34"/>
      <c r="HA115" s="34"/>
      <c r="HB115" s="34"/>
    </row>
    <row r="116" spans="1:210" s="40" customFormat="1" x14ac:dyDescent="0.25">
      <c r="A116" s="27" t="str">
        <f t="shared" si="5"/>
        <v xml:space="preserve"> </v>
      </c>
      <c r="B116" s="27" t="str">
        <f t="shared" si="6"/>
        <v xml:space="preserve"> </v>
      </c>
      <c r="C116" s="27" t="str">
        <f t="shared" si="7"/>
        <v xml:space="preserve"> </v>
      </c>
      <c r="D116" s="27" t="str">
        <f t="shared" si="8"/>
        <v xml:space="preserve"> </v>
      </c>
      <c r="E116" s="27">
        <f t="shared" si="9"/>
        <v>1</v>
      </c>
      <c r="F116" s="37"/>
      <c r="G116" s="27"/>
      <c r="H116" s="27"/>
      <c r="I116" s="72">
        <v>124</v>
      </c>
      <c r="J116" s="3" t="s">
        <v>15</v>
      </c>
      <c r="K116" s="3" t="s">
        <v>534</v>
      </c>
      <c r="L116" s="3" t="s">
        <v>528</v>
      </c>
      <c r="M116" s="3" t="s">
        <v>690</v>
      </c>
      <c r="N116" s="8">
        <v>300000</v>
      </c>
      <c r="O116" s="3">
        <v>19</v>
      </c>
      <c r="P116" s="3">
        <v>20</v>
      </c>
      <c r="Q116" s="18" t="s">
        <v>486</v>
      </c>
      <c r="R116" s="9" t="s">
        <v>360</v>
      </c>
      <c r="S116" s="3" t="s">
        <v>535</v>
      </c>
      <c r="T116" s="11"/>
      <c r="U116" s="30" t="s">
        <v>675</v>
      </c>
      <c r="V116" s="30"/>
      <c r="W116" s="30"/>
      <c r="X116" s="30"/>
      <c r="Y116" s="30"/>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c r="FG116" s="34"/>
      <c r="FH116" s="34"/>
      <c r="FI116" s="34"/>
      <c r="FJ116" s="34"/>
      <c r="FK116" s="34"/>
      <c r="FL116" s="34"/>
      <c r="FM116" s="34"/>
      <c r="FN116" s="34"/>
      <c r="FO116" s="34"/>
      <c r="FP116" s="34"/>
      <c r="FQ116" s="34"/>
      <c r="FR116" s="34"/>
      <c r="FS116" s="34"/>
      <c r="FT116" s="34"/>
      <c r="FU116" s="34"/>
      <c r="FV116" s="34"/>
      <c r="FW116" s="34"/>
      <c r="FX116" s="34"/>
      <c r="FY116" s="34"/>
      <c r="FZ116" s="34"/>
      <c r="GA116" s="34"/>
      <c r="GB116" s="34"/>
      <c r="GC116" s="34"/>
      <c r="GD116" s="34"/>
      <c r="GE116" s="34"/>
      <c r="GF116" s="34"/>
      <c r="GG116" s="34"/>
      <c r="GH116" s="34"/>
      <c r="GI116" s="34"/>
      <c r="GJ116" s="34"/>
      <c r="GK116" s="34"/>
      <c r="GL116" s="34"/>
      <c r="GM116" s="34"/>
      <c r="GN116" s="34"/>
      <c r="GO116" s="34"/>
      <c r="GP116" s="34"/>
      <c r="GQ116" s="34"/>
      <c r="GR116" s="34"/>
      <c r="GS116" s="34"/>
      <c r="GT116" s="34"/>
      <c r="GU116" s="34"/>
      <c r="GV116" s="34"/>
      <c r="GW116" s="34"/>
      <c r="GX116" s="34"/>
      <c r="GY116" s="34"/>
      <c r="GZ116" s="34"/>
      <c r="HA116" s="34"/>
      <c r="HB116" s="34"/>
    </row>
    <row r="117" spans="1:210" s="40" customFormat="1" x14ac:dyDescent="0.25">
      <c r="A117" s="27" t="str">
        <f t="shared" si="5"/>
        <v xml:space="preserve"> </v>
      </c>
      <c r="B117" s="27" t="str">
        <f t="shared" si="6"/>
        <v xml:space="preserve"> </v>
      </c>
      <c r="C117" s="27" t="str">
        <f t="shared" si="7"/>
        <v xml:space="preserve"> </v>
      </c>
      <c r="D117" s="27" t="str">
        <f t="shared" si="8"/>
        <v xml:space="preserve"> </v>
      </c>
      <c r="E117" s="27">
        <f t="shared" si="9"/>
        <v>1</v>
      </c>
      <c r="F117" s="37"/>
      <c r="G117" s="27"/>
      <c r="H117" s="27"/>
      <c r="I117" s="72">
        <v>125</v>
      </c>
      <c r="J117" s="3" t="s">
        <v>15</v>
      </c>
      <c r="K117" s="3" t="s">
        <v>537</v>
      </c>
      <c r="L117" s="3" t="s">
        <v>536</v>
      </c>
      <c r="M117" s="3" t="s">
        <v>690</v>
      </c>
      <c r="N117" s="8">
        <v>240000</v>
      </c>
      <c r="O117" s="3">
        <v>11</v>
      </c>
      <c r="P117" s="3">
        <v>11</v>
      </c>
      <c r="Q117" s="18"/>
      <c r="R117" s="9" t="s">
        <v>538</v>
      </c>
      <c r="S117" s="3" t="s">
        <v>539</v>
      </c>
      <c r="T117" s="11"/>
      <c r="U117" s="30" t="s">
        <v>675</v>
      </c>
      <c r="V117" s="30"/>
      <c r="W117" s="30"/>
      <c r="X117" s="30"/>
      <c r="Y117" s="30"/>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c r="FG117" s="34"/>
      <c r="FH117" s="34"/>
      <c r="FI117" s="34"/>
      <c r="FJ117" s="34"/>
      <c r="FK117" s="34"/>
      <c r="FL117" s="34"/>
      <c r="FM117" s="34"/>
      <c r="FN117" s="34"/>
      <c r="FO117" s="34"/>
      <c r="FP117" s="34"/>
      <c r="FQ117" s="34"/>
      <c r="FR117" s="34"/>
      <c r="FS117" s="34"/>
      <c r="FT117" s="34"/>
      <c r="FU117" s="34"/>
      <c r="FV117" s="34"/>
      <c r="FW117" s="34"/>
      <c r="FX117" s="34"/>
      <c r="FY117" s="34"/>
      <c r="FZ117" s="34"/>
      <c r="GA117" s="34"/>
      <c r="GB117" s="34"/>
      <c r="GC117" s="34"/>
      <c r="GD117" s="34"/>
      <c r="GE117" s="34"/>
      <c r="GF117" s="34"/>
      <c r="GG117" s="34"/>
      <c r="GH117" s="34"/>
      <c r="GI117" s="34"/>
      <c r="GJ117" s="34"/>
      <c r="GK117" s="34"/>
      <c r="GL117" s="34"/>
      <c r="GM117" s="34"/>
      <c r="GN117" s="34"/>
      <c r="GO117" s="34"/>
      <c r="GP117" s="34"/>
      <c r="GQ117" s="34"/>
      <c r="GR117" s="34"/>
      <c r="GS117" s="34"/>
      <c r="GT117" s="34"/>
      <c r="GU117" s="34"/>
      <c r="GV117" s="34"/>
      <c r="GW117" s="34"/>
      <c r="GX117" s="34"/>
      <c r="GY117" s="34"/>
      <c r="GZ117" s="34"/>
      <c r="HA117" s="34"/>
      <c r="HB117" s="34"/>
    </row>
    <row r="118" spans="1:210" s="40" customFormat="1" x14ac:dyDescent="0.25">
      <c r="A118" s="27" t="str">
        <f t="shared" si="5"/>
        <v xml:space="preserve"> </v>
      </c>
      <c r="B118" s="27" t="str">
        <f t="shared" si="6"/>
        <v xml:space="preserve"> </v>
      </c>
      <c r="C118" s="27" t="str">
        <f t="shared" si="7"/>
        <v xml:space="preserve"> </v>
      </c>
      <c r="D118" s="27" t="str">
        <f t="shared" si="8"/>
        <v xml:space="preserve"> </v>
      </c>
      <c r="E118" s="27">
        <f t="shared" si="9"/>
        <v>1</v>
      </c>
      <c r="F118" s="37"/>
      <c r="G118" s="27"/>
      <c r="H118" s="27"/>
      <c r="I118" s="72">
        <v>126</v>
      </c>
      <c r="J118" s="3" t="s">
        <v>15</v>
      </c>
      <c r="K118" s="3" t="s">
        <v>540</v>
      </c>
      <c r="L118" s="3" t="s">
        <v>541</v>
      </c>
      <c r="M118" s="3" t="s">
        <v>690</v>
      </c>
      <c r="N118" s="8">
        <v>245000</v>
      </c>
      <c r="O118" s="3">
        <v>12</v>
      </c>
      <c r="P118" s="3">
        <v>15</v>
      </c>
      <c r="Q118" s="18"/>
      <c r="R118" s="9" t="s">
        <v>542</v>
      </c>
      <c r="S118" s="3" t="s">
        <v>543</v>
      </c>
      <c r="T118" s="11"/>
      <c r="U118" s="30" t="s">
        <v>675</v>
      </c>
      <c r="V118" s="30"/>
      <c r="W118" s="30"/>
      <c r="X118" s="30"/>
      <c r="Y118" s="30"/>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c r="FG118" s="34"/>
      <c r="FH118" s="34"/>
      <c r="FI118" s="34"/>
      <c r="FJ118" s="34"/>
      <c r="FK118" s="34"/>
      <c r="FL118" s="34"/>
      <c r="FM118" s="34"/>
      <c r="FN118" s="34"/>
      <c r="FO118" s="34"/>
      <c r="FP118" s="34"/>
      <c r="FQ118" s="34"/>
      <c r="FR118" s="34"/>
      <c r="FS118" s="34"/>
      <c r="FT118" s="34"/>
      <c r="FU118" s="34"/>
      <c r="FV118" s="34"/>
      <c r="FW118" s="34"/>
      <c r="FX118" s="34"/>
      <c r="FY118" s="34"/>
      <c r="FZ118" s="34"/>
      <c r="GA118" s="34"/>
      <c r="GB118" s="34"/>
      <c r="GC118" s="34"/>
      <c r="GD118" s="34"/>
      <c r="GE118" s="34"/>
      <c r="GF118" s="34"/>
      <c r="GG118" s="34"/>
      <c r="GH118" s="34"/>
      <c r="GI118" s="34"/>
      <c r="GJ118" s="34"/>
      <c r="GK118" s="34"/>
      <c r="GL118" s="34"/>
      <c r="GM118" s="34"/>
      <c r="GN118" s="34"/>
      <c r="GO118" s="34"/>
      <c r="GP118" s="34"/>
      <c r="GQ118" s="34"/>
      <c r="GR118" s="34"/>
      <c r="GS118" s="34"/>
      <c r="GT118" s="34"/>
      <c r="GU118" s="34"/>
      <c r="GV118" s="34"/>
      <c r="GW118" s="34"/>
      <c r="GX118" s="34"/>
      <c r="GY118" s="34"/>
      <c r="GZ118" s="34"/>
      <c r="HA118" s="34"/>
      <c r="HB118" s="34"/>
    </row>
    <row r="119" spans="1:210" s="40" customFormat="1" ht="30" x14ac:dyDescent="0.25">
      <c r="A119" s="27" t="str">
        <f t="shared" si="5"/>
        <v xml:space="preserve"> </v>
      </c>
      <c r="B119" s="27" t="str">
        <f t="shared" si="6"/>
        <v xml:space="preserve"> </v>
      </c>
      <c r="C119" s="27" t="str">
        <f t="shared" si="7"/>
        <v xml:space="preserve"> </v>
      </c>
      <c r="D119" s="27" t="str">
        <f t="shared" si="8"/>
        <v xml:space="preserve"> </v>
      </c>
      <c r="E119" s="27">
        <f t="shared" si="9"/>
        <v>1</v>
      </c>
      <c r="F119" s="37"/>
      <c r="G119" s="27"/>
      <c r="H119" s="27"/>
      <c r="I119" s="72">
        <v>127</v>
      </c>
      <c r="J119" s="3" t="s">
        <v>15</v>
      </c>
      <c r="K119" s="3" t="s">
        <v>545</v>
      </c>
      <c r="L119" s="3" t="s">
        <v>544</v>
      </c>
      <c r="M119" s="3" t="s">
        <v>690</v>
      </c>
      <c r="N119" s="8">
        <v>280000</v>
      </c>
      <c r="O119" s="3">
        <v>10</v>
      </c>
      <c r="P119" s="3">
        <v>10</v>
      </c>
      <c r="Q119" s="18" t="s">
        <v>546</v>
      </c>
      <c r="R119" s="9" t="s">
        <v>547</v>
      </c>
      <c r="S119" s="3" t="s">
        <v>548</v>
      </c>
      <c r="T119" s="11" t="s">
        <v>549</v>
      </c>
      <c r="U119" s="30" t="s">
        <v>675</v>
      </c>
      <c r="V119" s="30"/>
      <c r="W119" s="30"/>
      <c r="X119" s="30"/>
      <c r="Y119" s="30"/>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c r="FG119" s="34"/>
      <c r="FH119" s="34"/>
      <c r="FI119" s="34"/>
      <c r="FJ119" s="34"/>
      <c r="FK119" s="34"/>
      <c r="FL119" s="34"/>
      <c r="FM119" s="34"/>
      <c r="FN119" s="34"/>
      <c r="FO119" s="34"/>
      <c r="FP119" s="34"/>
      <c r="FQ119" s="34"/>
      <c r="FR119" s="34"/>
      <c r="FS119" s="34"/>
      <c r="FT119" s="34"/>
      <c r="FU119" s="34"/>
      <c r="FV119" s="34"/>
      <c r="FW119" s="34"/>
      <c r="FX119" s="34"/>
      <c r="FY119" s="34"/>
      <c r="FZ119" s="34"/>
      <c r="GA119" s="34"/>
      <c r="GB119" s="34"/>
      <c r="GC119" s="34"/>
      <c r="GD119" s="34"/>
      <c r="GE119" s="34"/>
      <c r="GF119" s="34"/>
      <c r="GG119" s="34"/>
      <c r="GH119" s="34"/>
      <c r="GI119" s="34"/>
      <c r="GJ119" s="34"/>
      <c r="GK119" s="34"/>
      <c r="GL119" s="34"/>
      <c r="GM119" s="34"/>
      <c r="GN119" s="34"/>
      <c r="GO119" s="34"/>
      <c r="GP119" s="34"/>
      <c r="GQ119" s="34"/>
      <c r="GR119" s="34"/>
      <c r="GS119" s="34"/>
      <c r="GT119" s="34"/>
      <c r="GU119" s="34"/>
      <c r="GV119" s="34"/>
      <c r="GW119" s="34"/>
      <c r="GX119" s="34"/>
      <c r="GY119" s="34"/>
      <c r="GZ119" s="34"/>
      <c r="HA119" s="34"/>
      <c r="HB119" s="34"/>
    </row>
    <row r="120" spans="1:210" s="40" customFormat="1" ht="30" x14ac:dyDescent="0.25">
      <c r="A120" s="27">
        <f t="shared" si="5"/>
        <v>1</v>
      </c>
      <c r="B120" s="27" t="str">
        <f t="shared" si="6"/>
        <v xml:space="preserve"> </v>
      </c>
      <c r="C120" s="27" t="str">
        <f t="shared" si="7"/>
        <v xml:space="preserve"> </v>
      </c>
      <c r="D120" s="27" t="str">
        <f t="shared" si="8"/>
        <v xml:space="preserve"> </v>
      </c>
      <c r="E120" s="27" t="str">
        <f t="shared" si="9"/>
        <v xml:space="preserve"> </v>
      </c>
      <c r="F120" s="37"/>
      <c r="G120" s="27"/>
      <c r="H120" s="27"/>
      <c r="I120" s="72">
        <v>128</v>
      </c>
      <c r="J120" s="3" t="s">
        <v>204</v>
      </c>
      <c r="K120" s="3" t="s">
        <v>550</v>
      </c>
      <c r="L120" s="3" t="s">
        <v>544</v>
      </c>
      <c r="M120" s="3" t="s">
        <v>690</v>
      </c>
      <c r="N120" s="8">
        <v>300000</v>
      </c>
      <c r="O120" s="3">
        <v>7</v>
      </c>
      <c r="P120" s="3">
        <v>70</v>
      </c>
      <c r="Q120" s="18"/>
      <c r="R120" s="9" t="s">
        <v>551</v>
      </c>
      <c r="S120" s="3" t="s">
        <v>552</v>
      </c>
      <c r="T120" s="11" t="s">
        <v>553</v>
      </c>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c r="FG120" s="34"/>
      <c r="FH120" s="34"/>
      <c r="FI120" s="34"/>
      <c r="FJ120" s="34"/>
      <c r="FK120" s="34"/>
      <c r="FL120" s="34"/>
      <c r="FM120" s="34"/>
      <c r="FN120" s="34"/>
      <c r="FO120" s="34"/>
      <c r="FP120" s="34"/>
      <c r="FQ120" s="34"/>
      <c r="FR120" s="34"/>
      <c r="FS120" s="34"/>
      <c r="FT120" s="34"/>
      <c r="FU120" s="34"/>
      <c r="FV120" s="34"/>
      <c r="FW120" s="34"/>
      <c r="FX120" s="34"/>
      <c r="FY120" s="34"/>
      <c r="FZ120" s="34"/>
      <c r="GA120" s="34"/>
      <c r="GB120" s="34"/>
      <c r="GC120" s="34"/>
      <c r="GD120" s="34"/>
      <c r="GE120" s="34"/>
      <c r="GF120" s="34"/>
      <c r="GG120" s="34"/>
      <c r="GH120" s="34"/>
      <c r="GI120" s="34"/>
      <c r="GJ120" s="34"/>
      <c r="GK120" s="34"/>
      <c r="GL120" s="34"/>
      <c r="GM120" s="34"/>
      <c r="GN120" s="34"/>
      <c r="GO120" s="34"/>
      <c r="GP120" s="34"/>
      <c r="GQ120" s="34"/>
      <c r="GR120" s="34"/>
      <c r="GS120" s="34"/>
      <c r="GT120" s="34"/>
      <c r="GU120" s="34"/>
      <c r="GV120" s="34"/>
      <c r="GW120" s="34"/>
      <c r="GX120" s="34"/>
      <c r="GY120" s="34"/>
      <c r="GZ120" s="34"/>
      <c r="HA120" s="34"/>
      <c r="HB120" s="34"/>
    </row>
    <row r="121" spans="1:210" s="40" customFormat="1" ht="30" x14ac:dyDescent="0.25">
      <c r="A121" s="27" t="str">
        <f t="shared" ref="A121:A203" si="10">IF(J121="Tiểu thủ công nghiệp",1," ")</f>
        <v xml:space="preserve"> </v>
      </c>
      <c r="B121" s="27" t="str">
        <f t="shared" ref="B121:B203" si="11">IF(J121="Thương mại dịch vụ",1," ")</f>
        <v xml:space="preserve"> </v>
      </c>
      <c r="C121" s="27" t="str">
        <f t="shared" ref="C121:C203" si="12">IF(J121="Giao thông vận tải",1," ")</f>
        <v xml:space="preserve"> </v>
      </c>
      <c r="D121" s="27" t="str">
        <f t="shared" ref="D121:D203" si="13">IF(J121="Xây dựng",1," ")</f>
        <v xml:space="preserve"> </v>
      </c>
      <c r="E121" s="27">
        <f t="shared" ref="E121:E203" si="14">IF(J121="Nông nghiệp",1," ")</f>
        <v>1</v>
      </c>
      <c r="F121" s="37"/>
      <c r="G121" s="27"/>
      <c r="H121" s="27"/>
      <c r="I121" s="72">
        <v>129</v>
      </c>
      <c r="J121" s="3" t="s">
        <v>15</v>
      </c>
      <c r="K121" s="3" t="s">
        <v>554</v>
      </c>
      <c r="L121" s="3" t="s">
        <v>555</v>
      </c>
      <c r="M121" s="3" t="s">
        <v>556</v>
      </c>
      <c r="N121" s="8">
        <v>300000</v>
      </c>
      <c r="O121" s="3">
        <v>45</v>
      </c>
      <c r="P121" s="3">
        <v>35</v>
      </c>
      <c r="Q121" s="2" t="s">
        <v>557</v>
      </c>
      <c r="R121" s="9" t="s">
        <v>558</v>
      </c>
      <c r="S121" s="3" t="s">
        <v>559</v>
      </c>
      <c r="T121" s="11" t="s">
        <v>560</v>
      </c>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c r="FG121" s="34"/>
      <c r="FH121" s="34"/>
      <c r="FI121" s="34"/>
      <c r="FJ121" s="34"/>
      <c r="FK121" s="34"/>
      <c r="FL121" s="34"/>
      <c r="FM121" s="34"/>
      <c r="FN121" s="34"/>
      <c r="FO121" s="34"/>
      <c r="FP121" s="34"/>
      <c r="FQ121" s="34"/>
      <c r="FR121" s="34"/>
      <c r="FS121" s="34"/>
      <c r="FT121" s="34"/>
      <c r="FU121" s="34"/>
      <c r="FV121" s="34"/>
      <c r="FW121" s="34"/>
      <c r="FX121" s="34"/>
      <c r="FY121" s="34"/>
      <c r="FZ121" s="34"/>
      <c r="GA121" s="34"/>
      <c r="GB121" s="34"/>
      <c r="GC121" s="34"/>
      <c r="GD121" s="34"/>
      <c r="GE121" s="34"/>
      <c r="GF121" s="34"/>
      <c r="GG121" s="34"/>
      <c r="GH121" s="34"/>
      <c r="GI121" s="34"/>
      <c r="GJ121" s="34"/>
      <c r="GK121" s="34"/>
      <c r="GL121" s="34"/>
      <c r="GM121" s="34"/>
      <c r="GN121" s="34"/>
      <c r="GO121" s="34"/>
      <c r="GP121" s="34"/>
      <c r="GQ121" s="34"/>
      <c r="GR121" s="34"/>
      <c r="GS121" s="34"/>
      <c r="GT121" s="34"/>
      <c r="GU121" s="34"/>
      <c r="GV121" s="34"/>
      <c r="GW121" s="34"/>
      <c r="GX121" s="34"/>
      <c r="GY121" s="34"/>
      <c r="GZ121" s="34"/>
      <c r="HA121" s="34"/>
      <c r="HB121" s="34"/>
    </row>
    <row r="122" spans="1:210" s="40" customFormat="1" x14ac:dyDescent="0.25">
      <c r="A122" s="27" t="str">
        <f t="shared" si="10"/>
        <v xml:space="preserve"> </v>
      </c>
      <c r="B122" s="27" t="str">
        <f t="shared" si="11"/>
        <v xml:space="preserve"> </v>
      </c>
      <c r="C122" s="27" t="str">
        <f t="shared" si="12"/>
        <v xml:space="preserve"> </v>
      </c>
      <c r="D122" s="27" t="str">
        <f t="shared" si="13"/>
        <v xml:space="preserve"> </v>
      </c>
      <c r="E122" s="27">
        <f t="shared" si="14"/>
        <v>1</v>
      </c>
      <c r="F122" s="37"/>
      <c r="G122" s="27"/>
      <c r="H122" s="27"/>
      <c r="I122" s="72">
        <v>130</v>
      </c>
      <c r="J122" s="3" t="s">
        <v>15</v>
      </c>
      <c r="K122" s="3" t="s">
        <v>561</v>
      </c>
      <c r="L122" s="3" t="s">
        <v>562</v>
      </c>
      <c r="M122" s="3" t="s">
        <v>556</v>
      </c>
      <c r="N122" s="8">
        <v>97000</v>
      </c>
      <c r="O122" s="3">
        <v>30</v>
      </c>
      <c r="P122" s="3">
        <v>80</v>
      </c>
      <c r="Q122" s="18"/>
      <c r="R122" s="9" t="s">
        <v>563</v>
      </c>
      <c r="S122" s="3" t="s">
        <v>564</v>
      </c>
      <c r="T122" s="11" t="s">
        <v>565</v>
      </c>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c r="FG122" s="34"/>
      <c r="FH122" s="34"/>
      <c r="FI122" s="34"/>
      <c r="FJ122" s="34"/>
      <c r="FK122" s="34"/>
      <c r="FL122" s="34"/>
      <c r="FM122" s="34"/>
      <c r="FN122" s="34"/>
      <c r="FO122" s="34"/>
      <c r="FP122" s="34"/>
      <c r="FQ122" s="34"/>
      <c r="FR122" s="34"/>
      <c r="FS122" s="34"/>
      <c r="FT122" s="34"/>
      <c r="FU122" s="34"/>
      <c r="FV122" s="34"/>
      <c r="FW122" s="34"/>
      <c r="FX122" s="34"/>
      <c r="FY122" s="34"/>
      <c r="FZ122" s="34"/>
      <c r="GA122" s="34"/>
      <c r="GB122" s="34"/>
      <c r="GC122" s="34"/>
      <c r="GD122" s="34"/>
      <c r="GE122" s="34"/>
      <c r="GF122" s="34"/>
      <c r="GG122" s="34"/>
      <c r="GH122" s="34"/>
      <c r="GI122" s="34"/>
      <c r="GJ122" s="34"/>
      <c r="GK122" s="34"/>
      <c r="GL122" s="34"/>
      <c r="GM122" s="34"/>
      <c r="GN122" s="34"/>
      <c r="GO122" s="34"/>
      <c r="GP122" s="34"/>
      <c r="GQ122" s="34"/>
      <c r="GR122" s="34"/>
      <c r="GS122" s="34"/>
      <c r="GT122" s="34"/>
      <c r="GU122" s="34"/>
      <c r="GV122" s="34"/>
      <c r="GW122" s="34"/>
      <c r="GX122" s="34"/>
      <c r="GY122" s="34"/>
      <c r="GZ122" s="34"/>
      <c r="HA122" s="34"/>
      <c r="HB122" s="34"/>
    </row>
    <row r="123" spans="1:210" s="40" customFormat="1" x14ac:dyDescent="0.25">
      <c r="A123" s="27" t="str">
        <f t="shared" si="10"/>
        <v xml:space="preserve"> </v>
      </c>
      <c r="B123" s="27" t="str">
        <f t="shared" si="11"/>
        <v xml:space="preserve"> </v>
      </c>
      <c r="C123" s="27" t="str">
        <f t="shared" si="12"/>
        <v xml:space="preserve"> </v>
      </c>
      <c r="D123" s="27" t="str">
        <f t="shared" si="13"/>
        <v xml:space="preserve"> </v>
      </c>
      <c r="E123" s="27">
        <f t="shared" si="14"/>
        <v>1</v>
      </c>
      <c r="F123" s="37"/>
      <c r="G123" s="27"/>
      <c r="H123" s="27"/>
      <c r="I123" s="72">
        <v>131</v>
      </c>
      <c r="J123" s="3" t="s">
        <v>15</v>
      </c>
      <c r="K123" s="3" t="s">
        <v>566</v>
      </c>
      <c r="L123" s="3" t="s">
        <v>567</v>
      </c>
      <c r="M123" s="3" t="s">
        <v>556</v>
      </c>
      <c r="N123" s="8">
        <v>180000</v>
      </c>
      <c r="O123" s="3">
        <v>7</v>
      </c>
      <c r="P123" s="3">
        <v>20</v>
      </c>
      <c r="Q123" s="18"/>
      <c r="R123" s="9" t="s">
        <v>568</v>
      </c>
      <c r="S123" s="3" t="s">
        <v>569</v>
      </c>
      <c r="T123" s="3"/>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c r="FG123" s="34"/>
      <c r="FH123" s="34"/>
      <c r="FI123" s="34"/>
      <c r="FJ123" s="34"/>
      <c r="FK123" s="34"/>
      <c r="FL123" s="34"/>
      <c r="FM123" s="34"/>
      <c r="FN123" s="34"/>
      <c r="FO123" s="34"/>
      <c r="FP123" s="34"/>
      <c r="FQ123" s="34"/>
      <c r="FR123" s="34"/>
      <c r="FS123" s="34"/>
      <c r="FT123" s="34"/>
      <c r="FU123" s="34"/>
      <c r="FV123" s="34"/>
      <c r="FW123" s="34"/>
      <c r="FX123" s="34"/>
      <c r="FY123" s="34"/>
      <c r="FZ123" s="34"/>
      <c r="GA123" s="34"/>
      <c r="GB123" s="34"/>
      <c r="GC123" s="34"/>
      <c r="GD123" s="34"/>
      <c r="GE123" s="34"/>
      <c r="GF123" s="34"/>
      <c r="GG123" s="34"/>
      <c r="GH123" s="34"/>
      <c r="GI123" s="34"/>
      <c r="GJ123" s="34"/>
      <c r="GK123" s="34"/>
      <c r="GL123" s="34"/>
      <c r="GM123" s="34"/>
      <c r="GN123" s="34"/>
      <c r="GO123" s="34"/>
      <c r="GP123" s="34"/>
      <c r="GQ123" s="34"/>
      <c r="GR123" s="34"/>
      <c r="GS123" s="34"/>
      <c r="GT123" s="34"/>
      <c r="GU123" s="34"/>
      <c r="GV123" s="34"/>
      <c r="GW123" s="34"/>
      <c r="GX123" s="34"/>
      <c r="GY123" s="34"/>
      <c r="GZ123" s="34"/>
      <c r="HA123" s="34"/>
      <c r="HB123" s="34"/>
    </row>
    <row r="124" spans="1:210" s="40" customFormat="1" x14ac:dyDescent="0.25">
      <c r="A124" s="27" t="str">
        <f t="shared" si="10"/>
        <v xml:space="preserve"> </v>
      </c>
      <c r="B124" s="27" t="str">
        <f t="shared" si="11"/>
        <v xml:space="preserve"> </v>
      </c>
      <c r="C124" s="27" t="str">
        <f t="shared" si="12"/>
        <v xml:space="preserve"> </v>
      </c>
      <c r="D124" s="27" t="str">
        <f t="shared" si="13"/>
        <v xml:space="preserve"> </v>
      </c>
      <c r="E124" s="27">
        <f t="shared" si="14"/>
        <v>1</v>
      </c>
      <c r="F124" s="37"/>
      <c r="G124" s="27"/>
      <c r="H124" s="27"/>
      <c r="I124" s="72">
        <v>132</v>
      </c>
      <c r="J124" s="3" t="s">
        <v>15</v>
      </c>
      <c r="K124" s="3" t="s">
        <v>570</v>
      </c>
      <c r="L124" s="3" t="s">
        <v>571</v>
      </c>
      <c r="M124" s="3" t="s">
        <v>556</v>
      </c>
      <c r="N124" s="8">
        <v>700000</v>
      </c>
      <c r="O124" s="3">
        <v>13</v>
      </c>
      <c r="P124" s="3">
        <v>30</v>
      </c>
      <c r="Q124" s="18"/>
      <c r="R124" s="9"/>
      <c r="S124" s="3" t="s">
        <v>572</v>
      </c>
      <c r="T124" s="11" t="s">
        <v>573</v>
      </c>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c r="FG124" s="34"/>
      <c r="FH124" s="34"/>
      <c r="FI124" s="34"/>
      <c r="FJ124" s="34"/>
      <c r="FK124" s="34"/>
      <c r="FL124" s="34"/>
      <c r="FM124" s="34"/>
      <c r="FN124" s="34"/>
      <c r="FO124" s="34"/>
      <c r="FP124" s="34"/>
      <c r="FQ124" s="34"/>
      <c r="FR124" s="34"/>
      <c r="FS124" s="34"/>
      <c r="FT124" s="34"/>
      <c r="FU124" s="34"/>
      <c r="FV124" s="34"/>
      <c r="FW124" s="34"/>
      <c r="FX124" s="34"/>
      <c r="FY124" s="34"/>
      <c r="FZ124" s="34"/>
      <c r="GA124" s="34"/>
      <c r="GB124" s="34"/>
      <c r="GC124" s="34"/>
      <c r="GD124" s="34"/>
      <c r="GE124" s="34"/>
      <c r="GF124" s="34"/>
      <c r="GG124" s="34"/>
      <c r="GH124" s="34"/>
      <c r="GI124" s="34"/>
      <c r="GJ124" s="34"/>
      <c r="GK124" s="34"/>
      <c r="GL124" s="34"/>
      <c r="GM124" s="34"/>
      <c r="GN124" s="34"/>
      <c r="GO124" s="34"/>
      <c r="GP124" s="34"/>
      <c r="GQ124" s="34"/>
      <c r="GR124" s="34"/>
      <c r="GS124" s="34"/>
      <c r="GT124" s="34"/>
      <c r="GU124" s="34"/>
      <c r="GV124" s="34"/>
      <c r="GW124" s="34"/>
      <c r="GX124" s="34"/>
      <c r="GY124" s="34"/>
      <c r="GZ124" s="34"/>
      <c r="HA124" s="34"/>
      <c r="HB124" s="34"/>
    </row>
    <row r="125" spans="1:210" s="40" customFormat="1" x14ac:dyDescent="0.25">
      <c r="A125" s="27" t="str">
        <f t="shared" si="10"/>
        <v xml:space="preserve"> </v>
      </c>
      <c r="B125" s="27" t="str">
        <f t="shared" si="11"/>
        <v xml:space="preserve"> </v>
      </c>
      <c r="C125" s="27" t="str">
        <f t="shared" si="12"/>
        <v xml:space="preserve"> </v>
      </c>
      <c r="D125" s="27" t="str">
        <f t="shared" si="13"/>
        <v xml:space="preserve"> </v>
      </c>
      <c r="E125" s="27">
        <f t="shared" si="14"/>
        <v>1</v>
      </c>
      <c r="F125" s="37"/>
      <c r="G125" s="27"/>
      <c r="H125" s="27"/>
      <c r="I125" s="72">
        <v>133</v>
      </c>
      <c r="J125" s="3" t="s">
        <v>15</v>
      </c>
      <c r="K125" s="3" t="s">
        <v>574</v>
      </c>
      <c r="L125" s="3" t="s">
        <v>575</v>
      </c>
      <c r="M125" s="3" t="s">
        <v>556</v>
      </c>
      <c r="N125" s="8">
        <v>150000</v>
      </c>
      <c r="O125" s="3">
        <v>15</v>
      </c>
      <c r="P125" s="3">
        <v>15</v>
      </c>
      <c r="Q125" s="18"/>
      <c r="R125" s="9" t="s">
        <v>36</v>
      </c>
      <c r="S125" s="3" t="s">
        <v>576</v>
      </c>
      <c r="T125" s="11" t="s">
        <v>577</v>
      </c>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c r="FG125" s="34"/>
      <c r="FH125" s="34"/>
      <c r="FI125" s="34"/>
      <c r="FJ125" s="34"/>
      <c r="FK125" s="34"/>
      <c r="FL125" s="34"/>
      <c r="FM125" s="34"/>
      <c r="FN125" s="34"/>
      <c r="FO125" s="34"/>
      <c r="FP125" s="34"/>
      <c r="FQ125" s="34"/>
      <c r="FR125" s="34"/>
      <c r="FS125" s="34"/>
      <c r="FT125" s="34"/>
      <c r="FU125" s="34"/>
      <c r="FV125" s="34"/>
      <c r="FW125" s="34"/>
      <c r="FX125" s="34"/>
      <c r="FY125" s="34"/>
      <c r="FZ125" s="34"/>
      <c r="GA125" s="34"/>
      <c r="GB125" s="34"/>
      <c r="GC125" s="34"/>
      <c r="GD125" s="34"/>
      <c r="GE125" s="34"/>
      <c r="GF125" s="34"/>
      <c r="GG125" s="34"/>
      <c r="GH125" s="34"/>
      <c r="GI125" s="34"/>
      <c r="GJ125" s="34"/>
      <c r="GK125" s="34"/>
      <c r="GL125" s="34"/>
      <c r="GM125" s="34"/>
      <c r="GN125" s="34"/>
      <c r="GO125" s="34"/>
      <c r="GP125" s="34"/>
      <c r="GQ125" s="34"/>
      <c r="GR125" s="34"/>
      <c r="GS125" s="34"/>
      <c r="GT125" s="34"/>
      <c r="GU125" s="34"/>
      <c r="GV125" s="34"/>
      <c r="GW125" s="34"/>
      <c r="GX125" s="34"/>
      <c r="GY125" s="34"/>
      <c r="GZ125" s="34"/>
      <c r="HA125" s="34"/>
      <c r="HB125" s="34"/>
    </row>
    <row r="126" spans="1:210" s="40" customFormat="1" x14ac:dyDescent="0.25">
      <c r="A126" s="27" t="str">
        <f t="shared" si="10"/>
        <v xml:space="preserve"> </v>
      </c>
      <c r="B126" s="27" t="str">
        <f t="shared" si="11"/>
        <v xml:space="preserve"> </v>
      </c>
      <c r="C126" s="27" t="str">
        <f t="shared" si="12"/>
        <v xml:space="preserve"> </v>
      </c>
      <c r="D126" s="27" t="str">
        <f t="shared" si="13"/>
        <v xml:space="preserve"> </v>
      </c>
      <c r="E126" s="27">
        <f t="shared" si="14"/>
        <v>1</v>
      </c>
      <c r="F126" s="37"/>
      <c r="G126" s="27"/>
      <c r="H126" s="27"/>
      <c r="I126" s="72">
        <v>134</v>
      </c>
      <c r="J126" s="3" t="s">
        <v>15</v>
      </c>
      <c r="K126" s="3" t="s">
        <v>578</v>
      </c>
      <c r="L126" s="3" t="s">
        <v>562</v>
      </c>
      <c r="M126" s="3" t="s">
        <v>556</v>
      </c>
      <c r="N126" s="8">
        <v>360000</v>
      </c>
      <c r="O126" s="3">
        <v>12</v>
      </c>
      <c r="P126" s="3">
        <v>19</v>
      </c>
      <c r="Q126" s="18" t="s">
        <v>579</v>
      </c>
      <c r="R126" s="9" t="s">
        <v>580</v>
      </c>
      <c r="S126" s="3" t="s">
        <v>581</v>
      </c>
      <c r="T126" s="11" t="s">
        <v>582</v>
      </c>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c r="FG126" s="34"/>
      <c r="FH126" s="34"/>
      <c r="FI126" s="34"/>
      <c r="FJ126" s="34"/>
      <c r="FK126" s="34"/>
      <c r="FL126" s="34"/>
      <c r="FM126" s="34"/>
      <c r="FN126" s="34"/>
      <c r="FO126" s="34"/>
      <c r="FP126" s="34"/>
      <c r="FQ126" s="34"/>
      <c r="FR126" s="34"/>
      <c r="FS126" s="34"/>
      <c r="FT126" s="34"/>
      <c r="FU126" s="34"/>
      <c r="FV126" s="34"/>
      <c r="FW126" s="34"/>
      <c r="FX126" s="34"/>
      <c r="FY126" s="34"/>
      <c r="FZ126" s="34"/>
      <c r="GA126" s="34"/>
      <c r="GB126" s="34"/>
      <c r="GC126" s="34"/>
      <c r="GD126" s="34"/>
      <c r="GE126" s="34"/>
      <c r="GF126" s="34"/>
      <c r="GG126" s="34"/>
      <c r="GH126" s="34"/>
      <c r="GI126" s="34"/>
      <c r="GJ126" s="34"/>
      <c r="GK126" s="34"/>
      <c r="GL126" s="34"/>
      <c r="GM126" s="34"/>
      <c r="GN126" s="34"/>
      <c r="GO126" s="34"/>
      <c r="GP126" s="34"/>
      <c r="GQ126" s="34"/>
      <c r="GR126" s="34"/>
      <c r="GS126" s="34"/>
      <c r="GT126" s="34"/>
      <c r="GU126" s="34"/>
      <c r="GV126" s="34"/>
      <c r="GW126" s="34"/>
      <c r="GX126" s="34"/>
      <c r="GY126" s="34"/>
      <c r="GZ126" s="34"/>
      <c r="HA126" s="34"/>
      <c r="HB126" s="34"/>
    </row>
    <row r="127" spans="1:210" s="40" customFormat="1" ht="30" x14ac:dyDescent="0.25">
      <c r="A127" s="27" t="str">
        <f t="shared" si="10"/>
        <v xml:space="preserve"> </v>
      </c>
      <c r="B127" s="27" t="str">
        <f t="shared" si="11"/>
        <v xml:space="preserve"> </v>
      </c>
      <c r="C127" s="27">
        <f t="shared" si="12"/>
        <v>1</v>
      </c>
      <c r="D127" s="27" t="str">
        <f t="shared" si="13"/>
        <v xml:space="preserve"> </v>
      </c>
      <c r="E127" s="27" t="str">
        <f t="shared" si="14"/>
        <v xml:space="preserve"> </v>
      </c>
      <c r="F127" s="37"/>
      <c r="G127" s="27"/>
      <c r="H127" s="27"/>
      <c r="I127" s="72">
        <v>135</v>
      </c>
      <c r="J127" s="2" t="s">
        <v>205</v>
      </c>
      <c r="K127" s="3" t="s">
        <v>583</v>
      </c>
      <c r="L127" s="3" t="s">
        <v>584</v>
      </c>
      <c r="M127" s="3" t="s">
        <v>556</v>
      </c>
      <c r="N127" s="8">
        <v>7852800</v>
      </c>
      <c r="O127" s="3">
        <v>50</v>
      </c>
      <c r="P127" s="3">
        <v>150</v>
      </c>
      <c r="Q127" s="15"/>
      <c r="R127" s="5">
        <v>35492</v>
      </c>
      <c r="S127" s="2" t="s">
        <v>585</v>
      </c>
      <c r="T127" s="7" t="s">
        <v>586</v>
      </c>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c r="GH127" s="34"/>
      <c r="GI127" s="34"/>
      <c r="GJ127" s="34"/>
      <c r="GK127" s="34"/>
      <c r="GL127" s="34"/>
      <c r="GM127" s="34"/>
      <c r="GN127" s="34"/>
      <c r="GO127" s="34"/>
      <c r="GP127" s="34"/>
      <c r="GQ127" s="34"/>
      <c r="GR127" s="34"/>
      <c r="GS127" s="34"/>
      <c r="GT127" s="34"/>
      <c r="GU127" s="34"/>
      <c r="GV127" s="34"/>
      <c r="GW127" s="34"/>
      <c r="GX127" s="34"/>
      <c r="GY127" s="34"/>
      <c r="GZ127" s="34"/>
      <c r="HA127" s="34"/>
      <c r="HB127" s="34"/>
    </row>
    <row r="128" spans="1:210" s="40" customFormat="1" x14ac:dyDescent="0.25">
      <c r="A128" s="27" t="str">
        <f t="shared" si="10"/>
        <v xml:space="preserve"> </v>
      </c>
      <c r="B128" s="27">
        <f t="shared" si="11"/>
        <v>1</v>
      </c>
      <c r="C128" s="27" t="str">
        <f t="shared" si="12"/>
        <v xml:space="preserve"> </v>
      </c>
      <c r="D128" s="27" t="str">
        <f t="shared" si="13"/>
        <v xml:space="preserve"> </v>
      </c>
      <c r="E128" s="27" t="str">
        <f t="shared" si="14"/>
        <v xml:space="preserve"> </v>
      </c>
      <c r="F128" s="37"/>
      <c r="G128" s="27"/>
      <c r="H128" s="27"/>
      <c r="I128" s="72">
        <v>136</v>
      </c>
      <c r="J128" s="15" t="s">
        <v>210</v>
      </c>
      <c r="K128" s="3" t="s">
        <v>587</v>
      </c>
      <c r="L128" s="3" t="s">
        <v>588</v>
      </c>
      <c r="M128" s="3" t="s">
        <v>556</v>
      </c>
      <c r="N128" s="8">
        <v>700000</v>
      </c>
      <c r="O128" s="3">
        <v>7</v>
      </c>
      <c r="P128" s="3">
        <v>12</v>
      </c>
      <c r="Q128" s="14" t="s">
        <v>589</v>
      </c>
      <c r="R128" s="9" t="s">
        <v>590</v>
      </c>
      <c r="S128" s="8"/>
      <c r="T128" s="18"/>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c r="FG128" s="34"/>
      <c r="FH128" s="34"/>
      <c r="FI128" s="34"/>
      <c r="FJ128" s="34"/>
      <c r="FK128" s="34"/>
      <c r="FL128" s="34"/>
      <c r="FM128" s="34"/>
      <c r="FN128" s="34"/>
      <c r="FO128" s="34"/>
      <c r="FP128" s="34"/>
      <c r="FQ128" s="34"/>
      <c r="FR128" s="34"/>
      <c r="FS128" s="34"/>
      <c r="FT128" s="34"/>
      <c r="FU128" s="34"/>
      <c r="FV128" s="34"/>
      <c r="FW128" s="34"/>
      <c r="FX128" s="34"/>
      <c r="FY128" s="34"/>
      <c r="FZ128" s="34"/>
      <c r="GA128" s="34"/>
      <c r="GB128" s="34"/>
      <c r="GC128" s="34"/>
      <c r="GD128" s="34"/>
      <c r="GE128" s="34"/>
      <c r="GF128" s="34"/>
      <c r="GG128" s="34"/>
      <c r="GH128" s="34"/>
      <c r="GI128" s="34"/>
      <c r="GJ128" s="34"/>
      <c r="GK128" s="34"/>
      <c r="GL128" s="34"/>
      <c r="GM128" s="34"/>
      <c r="GN128" s="34"/>
      <c r="GO128" s="34"/>
      <c r="GP128" s="34"/>
      <c r="GQ128" s="34"/>
      <c r="GR128" s="34"/>
      <c r="GS128" s="34"/>
      <c r="GT128" s="34"/>
      <c r="GU128" s="34"/>
      <c r="GV128" s="34"/>
      <c r="GW128" s="34"/>
      <c r="GX128" s="34"/>
      <c r="GY128" s="34"/>
      <c r="GZ128" s="34"/>
      <c r="HA128" s="34"/>
      <c r="HB128" s="34"/>
    </row>
    <row r="129" spans="1:210" s="40" customFormat="1" x14ac:dyDescent="0.25">
      <c r="A129" s="27" t="str">
        <f t="shared" si="10"/>
        <v xml:space="preserve"> </v>
      </c>
      <c r="B129" s="27" t="str">
        <f t="shared" si="11"/>
        <v xml:space="preserve"> </v>
      </c>
      <c r="C129" s="27" t="str">
        <f t="shared" si="12"/>
        <v xml:space="preserve"> </v>
      </c>
      <c r="D129" s="27" t="str">
        <f t="shared" si="13"/>
        <v xml:space="preserve"> </v>
      </c>
      <c r="E129" s="27">
        <f t="shared" si="14"/>
        <v>1</v>
      </c>
      <c r="F129" s="37"/>
      <c r="G129" s="27"/>
      <c r="H129" s="27"/>
      <c r="I129" s="72">
        <v>137</v>
      </c>
      <c r="J129" s="3" t="s">
        <v>15</v>
      </c>
      <c r="K129" s="3" t="s">
        <v>591</v>
      </c>
      <c r="L129" s="3" t="s">
        <v>592</v>
      </c>
      <c r="M129" s="3" t="s">
        <v>593</v>
      </c>
      <c r="N129" s="8">
        <v>57000</v>
      </c>
      <c r="O129" s="3">
        <v>80</v>
      </c>
      <c r="P129" s="3">
        <v>320</v>
      </c>
      <c r="Q129" s="18"/>
      <c r="R129" s="14">
        <v>35569</v>
      </c>
      <c r="S129" s="3" t="s">
        <v>594</v>
      </c>
      <c r="T129" s="11" t="s">
        <v>595</v>
      </c>
      <c r="U129" s="30" t="s">
        <v>675</v>
      </c>
      <c r="V129" s="30"/>
      <c r="W129" s="30"/>
      <c r="X129" s="30"/>
      <c r="Y129" s="30"/>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c r="FG129" s="34"/>
      <c r="FH129" s="34"/>
      <c r="FI129" s="34"/>
      <c r="FJ129" s="34"/>
      <c r="FK129" s="34"/>
      <c r="FL129" s="34"/>
      <c r="FM129" s="34"/>
      <c r="FN129" s="34"/>
      <c r="FO129" s="34"/>
      <c r="FP129" s="34"/>
      <c r="FQ129" s="34"/>
      <c r="FR129" s="34"/>
      <c r="FS129" s="34"/>
      <c r="FT129" s="34"/>
      <c r="FU129" s="34"/>
      <c r="FV129" s="34"/>
      <c r="FW129" s="34"/>
      <c r="FX129" s="34"/>
      <c r="FY129" s="34"/>
      <c r="FZ129" s="34"/>
      <c r="GA129" s="34"/>
      <c r="GB129" s="34"/>
      <c r="GC129" s="34"/>
      <c r="GD129" s="34"/>
      <c r="GE129" s="34"/>
      <c r="GF129" s="34"/>
      <c r="GG129" s="34"/>
      <c r="GH129" s="34"/>
      <c r="GI129" s="34"/>
      <c r="GJ129" s="34"/>
      <c r="GK129" s="34"/>
      <c r="GL129" s="34"/>
      <c r="GM129" s="34"/>
      <c r="GN129" s="34"/>
      <c r="GO129" s="34"/>
      <c r="GP129" s="34"/>
      <c r="GQ129" s="34"/>
      <c r="GR129" s="34"/>
      <c r="GS129" s="34"/>
      <c r="GT129" s="34"/>
      <c r="GU129" s="34"/>
      <c r="GV129" s="34"/>
      <c r="GW129" s="34"/>
      <c r="GX129" s="34"/>
      <c r="GY129" s="34"/>
      <c r="GZ129" s="34"/>
      <c r="HA129" s="34"/>
      <c r="HB129" s="34"/>
    </row>
    <row r="130" spans="1:210" s="40" customFormat="1" x14ac:dyDescent="0.25">
      <c r="A130" s="27" t="str">
        <f t="shared" si="10"/>
        <v xml:space="preserve"> </v>
      </c>
      <c r="B130" s="27" t="str">
        <f t="shared" si="11"/>
        <v xml:space="preserve"> </v>
      </c>
      <c r="C130" s="27" t="str">
        <f t="shared" si="12"/>
        <v xml:space="preserve"> </v>
      </c>
      <c r="D130" s="27" t="str">
        <f t="shared" si="13"/>
        <v xml:space="preserve"> </v>
      </c>
      <c r="E130" s="27">
        <f t="shared" si="14"/>
        <v>1</v>
      </c>
      <c r="F130" s="37"/>
      <c r="G130" s="27"/>
      <c r="H130" s="27"/>
      <c r="I130" s="72">
        <v>138</v>
      </c>
      <c r="J130" s="3" t="s">
        <v>15</v>
      </c>
      <c r="K130" s="3" t="s">
        <v>596</v>
      </c>
      <c r="L130" s="3" t="s">
        <v>597</v>
      </c>
      <c r="M130" s="3" t="s">
        <v>593</v>
      </c>
      <c r="N130" s="8">
        <v>45000</v>
      </c>
      <c r="O130" s="3">
        <v>30</v>
      </c>
      <c r="P130" s="3">
        <v>48</v>
      </c>
      <c r="Q130" s="18"/>
      <c r="R130" s="14">
        <v>36286</v>
      </c>
      <c r="S130" s="3" t="s">
        <v>598</v>
      </c>
      <c r="T130" s="11" t="s">
        <v>599</v>
      </c>
      <c r="U130" s="30" t="s">
        <v>675</v>
      </c>
      <c r="V130" s="30"/>
      <c r="W130" s="30"/>
      <c r="X130" s="30"/>
      <c r="Y130" s="30"/>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c r="FG130" s="34"/>
      <c r="FH130" s="34"/>
      <c r="FI130" s="34"/>
      <c r="FJ130" s="34"/>
      <c r="FK130" s="34"/>
      <c r="FL130" s="34"/>
      <c r="FM130" s="34"/>
      <c r="FN130" s="34"/>
      <c r="FO130" s="34"/>
      <c r="FP130" s="34"/>
      <c r="FQ130" s="34"/>
      <c r="FR130" s="34"/>
      <c r="FS130" s="34"/>
      <c r="FT130" s="34"/>
      <c r="FU130" s="34"/>
      <c r="FV130" s="34"/>
      <c r="FW130" s="34"/>
      <c r="FX130" s="34"/>
      <c r="FY130" s="34"/>
      <c r="FZ130" s="34"/>
      <c r="GA130" s="34"/>
      <c r="GB130" s="34"/>
      <c r="GC130" s="34"/>
      <c r="GD130" s="34"/>
      <c r="GE130" s="34"/>
      <c r="GF130" s="34"/>
      <c r="GG130" s="34"/>
      <c r="GH130" s="34"/>
      <c r="GI130" s="34"/>
      <c r="GJ130" s="34"/>
      <c r="GK130" s="34"/>
      <c r="GL130" s="34"/>
      <c r="GM130" s="34"/>
      <c r="GN130" s="34"/>
      <c r="GO130" s="34"/>
      <c r="GP130" s="34"/>
      <c r="GQ130" s="34"/>
      <c r="GR130" s="34"/>
      <c r="GS130" s="34"/>
      <c r="GT130" s="34"/>
      <c r="GU130" s="34"/>
      <c r="GV130" s="34"/>
      <c r="GW130" s="34"/>
      <c r="GX130" s="34"/>
      <c r="GY130" s="34"/>
      <c r="GZ130" s="34"/>
      <c r="HA130" s="34"/>
      <c r="HB130" s="34"/>
    </row>
    <row r="131" spans="1:210" s="40" customFormat="1" x14ac:dyDescent="0.25">
      <c r="A131" s="27" t="str">
        <f t="shared" si="10"/>
        <v xml:space="preserve"> </v>
      </c>
      <c r="B131" s="27" t="str">
        <f t="shared" si="11"/>
        <v xml:space="preserve"> </v>
      </c>
      <c r="C131" s="27" t="str">
        <f t="shared" si="12"/>
        <v xml:space="preserve"> </v>
      </c>
      <c r="D131" s="27" t="str">
        <f t="shared" si="13"/>
        <v xml:space="preserve"> </v>
      </c>
      <c r="E131" s="27">
        <f t="shared" si="14"/>
        <v>1</v>
      </c>
      <c r="F131" s="37"/>
      <c r="G131" s="27"/>
      <c r="H131" s="27"/>
      <c r="I131" s="72">
        <v>139</v>
      </c>
      <c r="J131" s="3" t="s">
        <v>15</v>
      </c>
      <c r="K131" s="3" t="s">
        <v>600</v>
      </c>
      <c r="L131" s="3" t="s">
        <v>597</v>
      </c>
      <c r="M131" s="3" t="s">
        <v>593</v>
      </c>
      <c r="N131" s="8">
        <v>7500</v>
      </c>
      <c r="O131" s="3">
        <v>15</v>
      </c>
      <c r="P131" s="3">
        <v>45</v>
      </c>
      <c r="Q131" s="18"/>
      <c r="R131" s="14">
        <v>37930</v>
      </c>
      <c r="S131" s="3" t="s">
        <v>601</v>
      </c>
      <c r="T131" s="11" t="s">
        <v>602</v>
      </c>
      <c r="U131" s="30" t="s">
        <v>675</v>
      </c>
      <c r="V131" s="30"/>
      <c r="W131" s="30"/>
      <c r="X131" s="30"/>
      <c r="Y131" s="30"/>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c r="FG131" s="34"/>
      <c r="FH131" s="34"/>
      <c r="FI131" s="34"/>
      <c r="FJ131" s="34"/>
      <c r="FK131" s="34"/>
      <c r="FL131" s="34"/>
      <c r="FM131" s="34"/>
      <c r="FN131" s="34"/>
      <c r="FO131" s="34"/>
      <c r="FP131" s="34"/>
      <c r="FQ131" s="34"/>
      <c r="FR131" s="34"/>
      <c r="FS131" s="34"/>
      <c r="FT131" s="34"/>
      <c r="FU131" s="34"/>
      <c r="FV131" s="34"/>
      <c r="FW131" s="34"/>
      <c r="FX131" s="34"/>
      <c r="FY131" s="34"/>
      <c r="FZ131" s="34"/>
      <c r="GA131" s="34"/>
      <c r="GB131" s="34"/>
      <c r="GC131" s="34"/>
      <c r="GD131" s="34"/>
      <c r="GE131" s="34"/>
      <c r="GF131" s="34"/>
      <c r="GG131" s="34"/>
      <c r="GH131" s="34"/>
      <c r="GI131" s="34"/>
      <c r="GJ131" s="34"/>
      <c r="GK131" s="34"/>
      <c r="GL131" s="34"/>
      <c r="GM131" s="34"/>
      <c r="GN131" s="34"/>
      <c r="GO131" s="34"/>
      <c r="GP131" s="34"/>
      <c r="GQ131" s="34"/>
      <c r="GR131" s="34"/>
      <c r="GS131" s="34"/>
      <c r="GT131" s="34"/>
      <c r="GU131" s="34"/>
      <c r="GV131" s="34"/>
      <c r="GW131" s="34"/>
      <c r="GX131" s="34"/>
      <c r="GY131" s="34"/>
      <c r="GZ131" s="34"/>
      <c r="HA131" s="34"/>
      <c r="HB131" s="34"/>
    </row>
    <row r="132" spans="1:210" s="40" customFormat="1" ht="30" x14ac:dyDescent="0.25">
      <c r="A132" s="27" t="str">
        <f t="shared" si="10"/>
        <v xml:space="preserve"> </v>
      </c>
      <c r="B132" s="27" t="str">
        <f t="shared" si="11"/>
        <v xml:space="preserve"> </v>
      </c>
      <c r="C132" s="27" t="str">
        <f t="shared" si="12"/>
        <v xml:space="preserve"> </v>
      </c>
      <c r="D132" s="27" t="str">
        <f t="shared" si="13"/>
        <v xml:space="preserve"> </v>
      </c>
      <c r="E132" s="27">
        <f t="shared" si="14"/>
        <v>1</v>
      </c>
      <c r="F132" s="37"/>
      <c r="G132" s="27"/>
      <c r="H132" s="27"/>
      <c r="I132" s="72">
        <v>140</v>
      </c>
      <c r="J132" s="3" t="s">
        <v>15</v>
      </c>
      <c r="K132" s="3" t="s">
        <v>603</v>
      </c>
      <c r="L132" s="3" t="s">
        <v>604</v>
      </c>
      <c r="M132" s="3" t="s">
        <v>593</v>
      </c>
      <c r="N132" s="8">
        <v>10400</v>
      </c>
      <c r="O132" s="3">
        <v>40</v>
      </c>
      <c r="P132" s="3">
        <v>107</v>
      </c>
      <c r="Q132" s="18"/>
      <c r="R132" s="9" t="s">
        <v>605</v>
      </c>
      <c r="S132" s="3" t="s">
        <v>606</v>
      </c>
      <c r="T132" s="11" t="s">
        <v>607</v>
      </c>
      <c r="U132" s="30" t="s">
        <v>675</v>
      </c>
      <c r="V132" s="30"/>
      <c r="W132" s="30"/>
      <c r="X132" s="30"/>
      <c r="Y132" s="30"/>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c r="FG132" s="34"/>
      <c r="FH132" s="34"/>
      <c r="FI132" s="34"/>
      <c r="FJ132" s="34"/>
      <c r="FK132" s="34"/>
      <c r="FL132" s="34"/>
      <c r="FM132" s="34"/>
      <c r="FN132" s="34"/>
      <c r="FO132" s="34"/>
      <c r="FP132" s="34"/>
      <c r="FQ132" s="34"/>
      <c r="FR132" s="34"/>
      <c r="FS132" s="34"/>
      <c r="FT132" s="34"/>
      <c r="FU132" s="34"/>
      <c r="FV132" s="34"/>
      <c r="FW132" s="34"/>
      <c r="FX132" s="34"/>
      <c r="FY132" s="34"/>
      <c r="FZ132" s="34"/>
      <c r="GA132" s="34"/>
      <c r="GB132" s="34"/>
      <c r="GC132" s="34"/>
      <c r="GD132" s="34"/>
      <c r="GE132" s="34"/>
      <c r="GF132" s="34"/>
      <c r="GG132" s="34"/>
      <c r="GH132" s="34"/>
      <c r="GI132" s="34"/>
      <c r="GJ132" s="34"/>
      <c r="GK132" s="34"/>
      <c r="GL132" s="34"/>
      <c r="GM132" s="34"/>
      <c r="GN132" s="34"/>
      <c r="GO132" s="34"/>
      <c r="GP132" s="34"/>
      <c r="GQ132" s="34"/>
      <c r="GR132" s="34"/>
      <c r="GS132" s="34"/>
      <c r="GT132" s="34"/>
      <c r="GU132" s="34"/>
      <c r="GV132" s="34"/>
      <c r="GW132" s="34"/>
      <c r="GX132" s="34"/>
      <c r="GY132" s="34"/>
      <c r="GZ132" s="34"/>
      <c r="HA132" s="34"/>
      <c r="HB132" s="34"/>
    </row>
    <row r="133" spans="1:210" s="40" customFormat="1" ht="30" x14ac:dyDescent="0.25">
      <c r="A133" s="27" t="str">
        <f t="shared" si="10"/>
        <v xml:space="preserve"> </v>
      </c>
      <c r="B133" s="27" t="str">
        <f t="shared" si="11"/>
        <v xml:space="preserve"> </v>
      </c>
      <c r="C133" s="27" t="str">
        <f t="shared" si="12"/>
        <v xml:space="preserve"> </v>
      </c>
      <c r="D133" s="27" t="str">
        <f t="shared" si="13"/>
        <v xml:space="preserve"> </v>
      </c>
      <c r="E133" s="27">
        <f t="shared" si="14"/>
        <v>1</v>
      </c>
      <c r="F133" s="37"/>
      <c r="G133" s="27"/>
      <c r="H133" s="27"/>
      <c r="I133" s="72">
        <v>141</v>
      </c>
      <c r="J133" s="3" t="s">
        <v>15</v>
      </c>
      <c r="K133" s="3" t="s">
        <v>608</v>
      </c>
      <c r="L133" s="3" t="s">
        <v>604</v>
      </c>
      <c r="M133" s="3" t="s">
        <v>593</v>
      </c>
      <c r="N133" s="8">
        <v>20000</v>
      </c>
      <c r="O133" s="3">
        <v>10</v>
      </c>
      <c r="P133" s="3">
        <v>90</v>
      </c>
      <c r="Q133" s="18"/>
      <c r="R133" s="9" t="s">
        <v>609</v>
      </c>
      <c r="S133" s="3" t="s">
        <v>610</v>
      </c>
      <c r="T133" s="11" t="s">
        <v>611</v>
      </c>
      <c r="U133" s="30" t="s">
        <v>675</v>
      </c>
      <c r="V133" s="30"/>
      <c r="W133" s="30"/>
      <c r="X133" s="30"/>
      <c r="Y133" s="30"/>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c r="FG133" s="34"/>
      <c r="FH133" s="34"/>
      <c r="FI133" s="34"/>
      <c r="FJ133" s="34"/>
      <c r="FK133" s="34"/>
      <c r="FL133" s="34"/>
      <c r="FM133" s="34"/>
      <c r="FN133" s="34"/>
      <c r="FO133" s="34"/>
      <c r="FP133" s="34"/>
      <c r="FQ133" s="34"/>
      <c r="FR133" s="34"/>
      <c r="FS133" s="34"/>
      <c r="FT133" s="34"/>
      <c r="FU133" s="34"/>
      <c r="FV133" s="34"/>
      <c r="FW133" s="34"/>
      <c r="FX133" s="34"/>
      <c r="FY133" s="34"/>
      <c r="FZ133" s="34"/>
      <c r="GA133" s="34"/>
      <c r="GB133" s="34"/>
      <c r="GC133" s="34"/>
      <c r="GD133" s="34"/>
      <c r="GE133" s="34"/>
      <c r="GF133" s="34"/>
      <c r="GG133" s="34"/>
      <c r="GH133" s="34"/>
      <c r="GI133" s="34"/>
      <c r="GJ133" s="34"/>
      <c r="GK133" s="34"/>
      <c r="GL133" s="34"/>
      <c r="GM133" s="34"/>
      <c r="GN133" s="34"/>
      <c r="GO133" s="34"/>
      <c r="GP133" s="34"/>
      <c r="GQ133" s="34"/>
      <c r="GR133" s="34"/>
      <c r="GS133" s="34"/>
      <c r="GT133" s="34"/>
      <c r="GU133" s="34"/>
      <c r="GV133" s="34"/>
      <c r="GW133" s="34"/>
      <c r="GX133" s="34"/>
      <c r="GY133" s="34"/>
      <c r="GZ133" s="34"/>
      <c r="HA133" s="34"/>
      <c r="HB133" s="34"/>
    </row>
    <row r="134" spans="1:210" s="40" customFormat="1" x14ac:dyDescent="0.25">
      <c r="A134" s="27" t="str">
        <f t="shared" si="10"/>
        <v xml:space="preserve"> </v>
      </c>
      <c r="B134" s="27" t="str">
        <f t="shared" si="11"/>
        <v xml:space="preserve"> </v>
      </c>
      <c r="C134" s="27" t="str">
        <f t="shared" si="12"/>
        <v xml:space="preserve"> </v>
      </c>
      <c r="D134" s="27" t="str">
        <f t="shared" si="13"/>
        <v xml:space="preserve"> </v>
      </c>
      <c r="E134" s="27">
        <f t="shared" si="14"/>
        <v>1</v>
      </c>
      <c r="F134" s="37"/>
      <c r="G134" s="27"/>
      <c r="H134" s="27"/>
      <c r="I134" s="72">
        <v>142</v>
      </c>
      <c r="J134" s="3" t="s">
        <v>15</v>
      </c>
      <c r="K134" s="3" t="s">
        <v>612</v>
      </c>
      <c r="L134" s="3" t="s">
        <v>613</v>
      </c>
      <c r="M134" s="3" t="s">
        <v>593</v>
      </c>
      <c r="N134" s="8">
        <v>15000</v>
      </c>
      <c r="O134" s="3">
        <v>15</v>
      </c>
      <c r="P134" s="3">
        <v>50</v>
      </c>
      <c r="Q134" s="18"/>
      <c r="R134" s="9" t="s">
        <v>614</v>
      </c>
      <c r="S134" s="3" t="s">
        <v>615</v>
      </c>
      <c r="T134" s="11" t="s">
        <v>616</v>
      </c>
      <c r="U134" s="30" t="s">
        <v>675</v>
      </c>
      <c r="V134" s="30"/>
      <c r="W134" s="30"/>
      <c r="X134" s="30"/>
      <c r="Y134" s="30"/>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row>
    <row r="135" spans="1:210" s="40" customFormat="1" x14ac:dyDescent="0.25">
      <c r="A135" s="27" t="str">
        <f t="shared" si="10"/>
        <v xml:space="preserve"> </v>
      </c>
      <c r="B135" s="27" t="str">
        <f t="shared" si="11"/>
        <v xml:space="preserve"> </v>
      </c>
      <c r="C135" s="27" t="str">
        <f t="shared" si="12"/>
        <v xml:space="preserve"> </v>
      </c>
      <c r="D135" s="27" t="str">
        <f t="shared" si="13"/>
        <v xml:space="preserve"> </v>
      </c>
      <c r="E135" s="27">
        <f t="shared" si="14"/>
        <v>1</v>
      </c>
      <c r="F135" s="37"/>
      <c r="G135" s="27"/>
      <c r="H135" s="27"/>
      <c r="I135" s="72">
        <v>143</v>
      </c>
      <c r="J135" s="3" t="s">
        <v>15</v>
      </c>
      <c r="K135" s="3" t="s">
        <v>617</v>
      </c>
      <c r="L135" s="3" t="s">
        <v>618</v>
      </c>
      <c r="M135" s="3" t="s">
        <v>593</v>
      </c>
      <c r="N135" s="8">
        <v>1000000</v>
      </c>
      <c r="O135" s="3">
        <v>13</v>
      </c>
      <c r="P135" s="3">
        <v>34</v>
      </c>
      <c r="Q135" s="15"/>
      <c r="R135" s="9" t="s">
        <v>619</v>
      </c>
      <c r="S135" s="3" t="s">
        <v>620</v>
      </c>
      <c r="T135" s="11" t="s">
        <v>621</v>
      </c>
      <c r="U135" s="30" t="s">
        <v>675</v>
      </c>
      <c r="V135" s="30"/>
      <c r="W135" s="30"/>
      <c r="X135" s="30"/>
      <c r="Y135" s="30"/>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row>
    <row r="136" spans="1:210" s="40" customFormat="1" ht="30" x14ac:dyDescent="0.25">
      <c r="A136" s="27" t="str">
        <f t="shared" si="10"/>
        <v xml:space="preserve"> </v>
      </c>
      <c r="B136" s="27" t="str">
        <f t="shared" si="11"/>
        <v xml:space="preserve"> </v>
      </c>
      <c r="C136" s="27" t="str">
        <f t="shared" si="12"/>
        <v xml:space="preserve"> </v>
      </c>
      <c r="D136" s="27" t="str">
        <f t="shared" si="13"/>
        <v xml:space="preserve"> </v>
      </c>
      <c r="E136" s="27">
        <f t="shared" si="14"/>
        <v>1</v>
      </c>
      <c r="F136" s="37"/>
      <c r="G136" s="27"/>
      <c r="H136" s="27"/>
      <c r="I136" s="72">
        <v>144</v>
      </c>
      <c r="J136" s="3" t="s">
        <v>15</v>
      </c>
      <c r="K136" s="3" t="s">
        <v>622</v>
      </c>
      <c r="L136" s="3" t="s">
        <v>604</v>
      </c>
      <c r="M136" s="3" t="s">
        <v>593</v>
      </c>
      <c r="N136" s="8">
        <v>30000</v>
      </c>
      <c r="O136" s="3">
        <v>15</v>
      </c>
      <c r="P136" s="3">
        <v>45</v>
      </c>
      <c r="Q136" s="15"/>
      <c r="R136" s="7">
        <v>2011</v>
      </c>
      <c r="S136" s="2" t="s">
        <v>623</v>
      </c>
      <c r="T136" s="11" t="s">
        <v>624</v>
      </c>
      <c r="U136" s="30"/>
      <c r="V136" s="30"/>
      <c r="W136" s="30"/>
      <c r="X136" s="30"/>
      <c r="Y136" s="30"/>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row>
    <row r="137" spans="1:210" s="40" customFormat="1" x14ac:dyDescent="0.25">
      <c r="A137" s="27" t="str">
        <f t="shared" si="10"/>
        <v xml:space="preserve"> </v>
      </c>
      <c r="B137" s="27" t="str">
        <f t="shared" si="11"/>
        <v xml:space="preserve"> </v>
      </c>
      <c r="C137" s="27" t="str">
        <f t="shared" si="12"/>
        <v xml:space="preserve"> </v>
      </c>
      <c r="D137" s="27" t="str">
        <f t="shared" si="13"/>
        <v xml:space="preserve"> </v>
      </c>
      <c r="E137" s="27">
        <f t="shared" si="14"/>
        <v>1</v>
      </c>
      <c r="F137" s="37"/>
      <c r="G137" s="27"/>
      <c r="H137" s="27"/>
      <c r="I137" s="72">
        <v>145</v>
      </c>
      <c r="J137" s="3" t="s">
        <v>15</v>
      </c>
      <c r="K137" s="3" t="s">
        <v>625</v>
      </c>
      <c r="L137" s="3" t="s">
        <v>626</v>
      </c>
      <c r="M137" s="3" t="s">
        <v>593</v>
      </c>
      <c r="N137" s="8">
        <v>370000</v>
      </c>
      <c r="O137" s="3">
        <v>18</v>
      </c>
      <c r="P137" s="3">
        <v>45</v>
      </c>
      <c r="Q137" s="15"/>
      <c r="R137" s="7" t="s">
        <v>627</v>
      </c>
      <c r="S137" s="2" t="s">
        <v>628</v>
      </c>
      <c r="T137" s="22" t="s">
        <v>629</v>
      </c>
      <c r="U137" s="30" t="s">
        <v>675</v>
      </c>
      <c r="V137" s="30"/>
      <c r="W137" s="30"/>
      <c r="X137" s="30"/>
      <c r="Y137" s="30"/>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row>
    <row r="138" spans="1:210" s="40" customFormat="1" x14ac:dyDescent="0.25">
      <c r="A138" s="27" t="str">
        <f t="shared" si="10"/>
        <v xml:space="preserve"> </v>
      </c>
      <c r="B138" s="27" t="str">
        <f t="shared" si="11"/>
        <v xml:space="preserve"> </v>
      </c>
      <c r="C138" s="27" t="str">
        <f t="shared" si="12"/>
        <v xml:space="preserve"> </v>
      </c>
      <c r="D138" s="27" t="str">
        <f t="shared" si="13"/>
        <v xml:space="preserve"> </v>
      </c>
      <c r="E138" s="27">
        <f t="shared" si="14"/>
        <v>1</v>
      </c>
      <c r="F138" s="37"/>
      <c r="G138" s="27"/>
      <c r="H138" s="27"/>
      <c r="I138" s="72">
        <v>146</v>
      </c>
      <c r="J138" s="3" t="s">
        <v>15</v>
      </c>
      <c r="K138" s="3" t="s">
        <v>630</v>
      </c>
      <c r="L138" s="3" t="s">
        <v>618</v>
      </c>
      <c r="M138" s="3" t="s">
        <v>593</v>
      </c>
      <c r="N138" s="8">
        <v>1900000</v>
      </c>
      <c r="O138" s="3">
        <v>20</v>
      </c>
      <c r="P138" s="3">
        <v>20</v>
      </c>
      <c r="Q138" s="15"/>
      <c r="R138" s="2" t="s">
        <v>631</v>
      </c>
      <c r="S138" s="2" t="s">
        <v>632</v>
      </c>
      <c r="T138" s="22" t="s">
        <v>633</v>
      </c>
      <c r="U138" s="30" t="s">
        <v>675</v>
      </c>
      <c r="V138" s="30"/>
      <c r="W138" s="30"/>
      <c r="X138" s="30"/>
      <c r="Y138" s="30"/>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row>
    <row r="139" spans="1:210" s="40" customFormat="1" x14ac:dyDescent="0.25">
      <c r="A139" s="27" t="str">
        <f t="shared" si="10"/>
        <v xml:space="preserve"> </v>
      </c>
      <c r="B139" s="27" t="str">
        <f t="shared" si="11"/>
        <v xml:space="preserve"> </v>
      </c>
      <c r="C139" s="27" t="str">
        <f t="shared" si="12"/>
        <v xml:space="preserve"> </v>
      </c>
      <c r="D139" s="27" t="str">
        <f t="shared" si="13"/>
        <v xml:space="preserve"> </v>
      </c>
      <c r="E139" s="27">
        <f t="shared" si="14"/>
        <v>1</v>
      </c>
      <c r="F139" s="37"/>
      <c r="G139" s="27"/>
      <c r="H139" s="27"/>
      <c r="I139" s="72">
        <v>147</v>
      </c>
      <c r="J139" s="3" t="s">
        <v>15</v>
      </c>
      <c r="K139" s="3" t="s">
        <v>635</v>
      </c>
      <c r="L139" s="3" t="s">
        <v>636</v>
      </c>
      <c r="M139" s="3" t="s">
        <v>593</v>
      </c>
      <c r="N139" s="8">
        <v>210000</v>
      </c>
      <c r="O139" s="3">
        <v>7</v>
      </c>
      <c r="P139" s="3">
        <v>7</v>
      </c>
      <c r="Q139" s="15"/>
      <c r="R139" s="7" t="s">
        <v>637</v>
      </c>
      <c r="S139" s="2" t="s">
        <v>638</v>
      </c>
      <c r="T139" s="22" t="s">
        <v>639</v>
      </c>
      <c r="U139" s="30" t="s">
        <v>675</v>
      </c>
      <c r="V139" s="30"/>
      <c r="W139" s="30"/>
      <c r="X139" s="30"/>
      <c r="Y139" s="30"/>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row>
    <row r="140" spans="1:210" s="40" customFormat="1" x14ac:dyDescent="0.25">
      <c r="A140" s="27" t="str">
        <f t="shared" si="10"/>
        <v xml:space="preserve"> </v>
      </c>
      <c r="B140" s="27" t="str">
        <f t="shared" si="11"/>
        <v xml:space="preserve"> </v>
      </c>
      <c r="C140" s="27" t="str">
        <f t="shared" si="12"/>
        <v xml:space="preserve"> </v>
      </c>
      <c r="D140" s="27" t="str">
        <f t="shared" si="13"/>
        <v xml:space="preserve"> </v>
      </c>
      <c r="E140" s="27">
        <f t="shared" si="14"/>
        <v>1</v>
      </c>
      <c r="F140" s="37"/>
      <c r="G140" s="27"/>
      <c r="H140" s="27"/>
      <c r="I140" s="72">
        <v>148</v>
      </c>
      <c r="J140" s="3" t="s">
        <v>15</v>
      </c>
      <c r="K140" s="3" t="s">
        <v>640</v>
      </c>
      <c r="L140" s="3" t="s">
        <v>597</v>
      </c>
      <c r="M140" s="3" t="s">
        <v>593</v>
      </c>
      <c r="N140" s="8">
        <v>204000</v>
      </c>
      <c r="O140" s="3">
        <v>12</v>
      </c>
      <c r="P140" s="3">
        <v>15</v>
      </c>
      <c r="Q140" s="15"/>
      <c r="R140" s="7" t="s">
        <v>36</v>
      </c>
      <c r="S140" s="2" t="s">
        <v>641</v>
      </c>
      <c r="T140" s="22" t="s">
        <v>642</v>
      </c>
      <c r="U140" s="30" t="s">
        <v>675</v>
      </c>
      <c r="V140" s="30"/>
      <c r="W140" s="30"/>
      <c r="X140" s="30"/>
      <c r="Y140" s="30"/>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row>
    <row r="141" spans="1:210" s="40" customFormat="1" x14ac:dyDescent="0.25">
      <c r="A141" s="27" t="str">
        <f t="shared" si="10"/>
        <v xml:space="preserve"> </v>
      </c>
      <c r="B141" s="27" t="str">
        <f t="shared" si="11"/>
        <v xml:space="preserve"> </v>
      </c>
      <c r="C141" s="27" t="str">
        <f t="shared" si="12"/>
        <v xml:space="preserve"> </v>
      </c>
      <c r="D141" s="27" t="str">
        <f t="shared" si="13"/>
        <v xml:space="preserve"> </v>
      </c>
      <c r="E141" s="27">
        <f t="shared" si="14"/>
        <v>1</v>
      </c>
      <c r="F141" s="37"/>
      <c r="G141" s="27"/>
      <c r="H141" s="27"/>
      <c r="I141" s="72">
        <v>149</v>
      </c>
      <c r="J141" s="3" t="s">
        <v>15</v>
      </c>
      <c r="K141" s="3" t="s">
        <v>643</v>
      </c>
      <c r="L141" s="3" t="s">
        <v>626</v>
      </c>
      <c r="M141" s="3" t="s">
        <v>593</v>
      </c>
      <c r="N141" s="8">
        <v>240000</v>
      </c>
      <c r="O141" s="3">
        <v>8</v>
      </c>
      <c r="P141" s="3">
        <v>8</v>
      </c>
      <c r="Q141" s="15"/>
      <c r="R141" s="7" t="s">
        <v>36</v>
      </c>
      <c r="S141" s="2" t="s">
        <v>644</v>
      </c>
      <c r="T141" s="22" t="s">
        <v>645</v>
      </c>
      <c r="U141" s="30" t="s">
        <v>675</v>
      </c>
      <c r="V141" s="30"/>
      <c r="W141" s="30"/>
      <c r="X141" s="30"/>
      <c r="Y141" s="30"/>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row>
    <row r="142" spans="1:210" s="40" customFormat="1" x14ac:dyDescent="0.25">
      <c r="A142" s="27" t="str">
        <f t="shared" si="10"/>
        <v xml:space="preserve"> </v>
      </c>
      <c r="B142" s="27" t="str">
        <f t="shared" si="11"/>
        <v xml:space="preserve"> </v>
      </c>
      <c r="C142" s="27" t="str">
        <f t="shared" si="12"/>
        <v xml:space="preserve"> </v>
      </c>
      <c r="D142" s="27" t="str">
        <f t="shared" si="13"/>
        <v xml:space="preserve"> </v>
      </c>
      <c r="E142" s="27">
        <f t="shared" si="14"/>
        <v>1</v>
      </c>
      <c r="F142" s="37"/>
      <c r="G142" s="27"/>
      <c r="H142" s="27"/>
      <c r="I142" s="72">
        <v>150</v>
      </c>
      <c r="J142" s="3" t="s">
        <v>15</v>
      </c>
      <c r="K142" s="3" t="s">
        <v>646</v>
      </c>
      <c r="L142" s="3" t="s">
        <v>647</v>
      </c>
      <c r="M142" s="3" t="s">
        <v>593</v>
      </c>
      <c r="N142" s="8">
        <v>160000</v>
      </c>
      <c r="O142" s="3">
        <v>25</v>
      </c>
      <c r="P142" s="3">
        <v>25</v>
      </c>
      <c r="Q142" s="18"/>
      <c r="R142" s="11"/>
      <c r="S142" s="3" t="s">
        <v>648</v>
      </c>
      <c r="T142" s="22" t="s">
        <v>649</v>
      </c>
      <c r="U142" s="30" t="s">
        <v>675</v>
      </c>
      <c r="V142" s="30"/>
      <c r="W142" s="30"/>
      <c r="X142" s="30"/>
      <c r="Y142" s="30"/>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c r="EK142" s="34"/>
      <c r="EL142" s="34"/>
      <c r="EM142" s="34"/>
      <c r="EN142" s="34"/>
      <c r="EO142" s="34"/>
      <c r="EP142" s="34"/>
      <c r="EQ142" s="34"/>
      <c r="ER142" s="34"/>
      <c r="ES142" s="34"/>
      <c r="ET142" s="34"/>
      <c r="EU142" s="34"/>
      <c r="EV142" s="34"/>
      <c r="EW142" s="34"/>
      <c r="EX142" s="34"/>
      <c r="EY142" s="34"/>
      <c r="EZ142" s="34"/>
      <c r="FA142" s="34"/>
      <c r="FB142" s="34"/>
      <c r="FC142" s="34"/>
      <c r="FD142" s="34"/>
      <c r="FE142" s="34"/>
      <c r="FF142" s="34"/>
      <c r="FG142" s="34"/>
      <c r="FH142" s="34"/>
      <c r="FI142" s="34"/>
      <c r="FJ142" s="34"/>
      <c r="FK142" s="34"/>
      <c r="FL142" s="34"/>
      <c r="FM142" s="34"/>
      <c r="FN142" s="34"/>
      <c r="FO142" s="34"/>
      <c r="FP142" s="34"/>
      <c r="FQ142" s="34"/>
      <c r="FR142" s="34"/>
      <c r="FS142" s="34"/>
      <c r="FT142" s="34"/>
      <c r="FU142" s="34"/>
      <c r="FV142" s="34"/>
      <c r="FW142" s="34"/>
      <c r="FX142" s="34"/>
      <c r="FY142" s="34"/>
      <c r="FZ142" s="34"/>
      <c r="GA142" s="34"/>
      <c r="GB142" s="34"/>
      <c r="GC142" s="34"/>
      <c r="GD142" s="34"/>
      <c r="GE142" s="34"/>
      <c r="GF142" s="34"/>
      <c r="GG142" s="34"/>
      <c r="GH142" s="34"/>
      <c r="GI142" s="34"/>
      <c r="GJ142" s="34"/>
      <c r="GK142" s="34"/>
      <c r="GL142" s="34"/>
      <c r="GM142" s="34"/>
      <c r="GN142" s="34"/>
      <c r="GO142" s="34"/>
      <c r="GP142" s="34"/>
      <c r="GQ142" s="34"/>
      <c r="GR142" s="34"/>
      <c r="GS142" s="34"/>
      <c r="GT142" s="34"/>
      <c r="GU142" s="34"/>
      <c r="GV142" s="34"/>
      <c r="GW142" s="34"/>
      <c r="GX142" s="34"/>
      <c r="GY142" s="34"/>
      <c r="GZ142" s="34"/>
      <c r="HA142" s="34"/>
      <c r="HB142" s="34"/>
    </row>
    <row r="143" spans="1:210" s="40" customFormat="1" x14ac:dyDescent="0.25">
      <c r="A143" s="27" t="str">
        <f t="shared" si="10"/>
        <v xml:space="preserve"> </v>
      </c>
      <c r="B143" s="27" t="str">
        <f t="shared" si="11"/>
        <v xml:space="preserve"> </v>
      </c>
      <c r="C143" s="27" t="str">
        <f t="shared" si="12"/>
        <v xml:space="preserve"> </v>
      </c>
      <c r="D143" s="27" t="str">
        <f t="shared" si="13"/>
        <v xml:space="preserve"> </v>
      </c>
      <c r="E143" s="27">
        <f t="shared" si="14"/>
        <v>1</v>
      </c>
      <c r="F143" s="37"/>
      <c r="G143" s="27"/>
      <c r="H143" s="27"/>
      <c r="I143" s="72">
        <v>151</v>
      </c>
      <c r="J143" s="3" t="s">
        <v>15</v>
      </c>
      <c r="K143" s="3" t="s">
        <v>650</v>
      </c>
      <c r="L143" s="3" t="s">
        <v>613</v>
      </c>
      <c r="M143" s="3" t="s">
        <v>593</v>
      </c>
      <c r="N143" s="8">
        <v>9000</v>
      </c>
      <c r="O143" s="3">
        <v>9</v>
      </c>
      <c r="P143" s="3">
        <v>9</v>
      </c>
      <c r="Q143" s="18"/>
      <c r="R143" s="11"/>
      <c r="S143" s="3" t="s">
        <v>651</v>
      </c>
      <c r="T143" s="22"/>
      <c r="U143" s="30" t="s">
        <v>675</v>
      </c>
      <c r="V143" s="30"/>
      <c r="W143" s="30"/>
      <c r="X143" s="30"/>
      <c r="Y143" s="30"/>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row>
    <row r="144" spans="1:210" s="40" customFormat="1" x14ac:dyDescent="0.25">
      <c r="A144" s="27" t="str">
        <f t="shared" si="10"/>
        <v xml:space="preserve"> </v>
      </c>
      <c r="B144" s="27" t="str">
        <f t="shared" si="11"/>
        <v xml:space="preserve"> </v>
      </c>
      <c r="C144" s="27" t="str">
        <f t="shared" si="12"/>
        <v xml:space="preserve"> </v>
      </c>
      <c r="D144" s="27" t="str">
        <f t="shared" si="13"/>
        <v xml:space="preserve"> </v>
      </c>
      <c r="E144" s="27">
        <f t="shared" si="14"/>
        <v>1</v>
      </c>
      <c r="F144" s="37"/>
      <c r="G144" s="27"/>
      <c r="H144" s="27"/>
      <c r="I144" s="72">
        <v>152</v>
      </c>
      <c r="J144" s="3" t="s">
        <v>15</v>
      </c>
      <c r="K144" s="3" t="s">
        <v>652</v>
      </c>
      <c r="L144" s="3" t="s">
        <v>597</v>
      </c>
      <c r="M144" s="3" t="s">
        <v>593</v>
      </c>
      <c r="N144" s="8">
        <v>520000</v>
      </c>
      <c r="O144" s="3">
        <v>29</v>
      </c>
      <c r="P144" s="3">
        <v>15</v>
      </c>
      <c r="Q144" s="12" t="s">
        <v>653</v>
      </c>
      <c r="R144" s="11" t="s">
        <v>360</v>
      </c>
      <c r="S144" s="3" t="s">
        <v>654</v>
      </c>
      <c r="T144" s="22"/>
      <c r="U144" s="30" t="s">
        <v>675</v>
      </c>
      <c r="V144" s="30"/>
      <c r="W144" s="30"/>
      <c r="X144" s="30"/>
      <c r="Y144" s="30"/>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row>
    <row r="145" spans="1:210" s="40" customFormat="1" ht="30" x14ac:dyDescent="0.25">
      <c r="A145" s="27" t="str">
        <f t="shared" si="10"/>
        <v xml:space="preserve"> </v>
      </c>
      <c r="B145" s="27" t="str">
        <f t="shared" si="11"/>
        <v xml:space="preserve"> </v>
      </c>
      <c r="C145" s="27" t="str">
        <f t="shared" si="12"/>
        <v xml:space="preserve"> </v>
      </c>
      <c r="D145" s="27" t="str">
        <f t="shared" si="13"/>
        <v xml:space="preserve"> </v>
      </c>
      <c r="E145" s="27">
        <f t="shared" si="14"/>
        <v>1</v>
      </c>
      <c r="F145" s="37"/>
      <c r="G145" s="27"/>
      <c r="H145" s="27"/>
      <c r="I145" s="72">
        <v>153</v>
      </c>
      <c r="J145" s="3" t="s">
        <v>15</v>
      </c>
      <c r="K145" s="3" t="s">
        <v>655</v>
      </c>
      <c r="L145" s="3" t="s">
        <v>656</v>
      </c>
      <c r="M145" s="3" t="s">
        <v>593</v>
      </c>
      <c r="N145" s="8">
        <v>78000</v>
      </c>
      <c r="O145" s="3">
        <v>24</v>
      </c>
      <c r="P145" s="3">
        <v>24</v>
      </c>
      <c r="Q145" s="16" t="s">
        <v>657</v>
      </c>
      <c r="R145" s="10" t="s">
        <v>658</v>
      </c>
      <c r="S145" s="3" t="s">
        <v>659</v>
      </c>
      <c r="T145" s="22"/>
      <c r="U145" s="30" t="s">
        <v>675</v>
      </c>
      <c r="V145" s="30"/>
      <c r="W145" s="30"/>
      <c r="X145" s="30"/>
      <c r="Y145" s="30"/>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row>
    <row r="146" spans="1:210" s="40" customFormat="1" ht="30" x14ac:dyDescent="0.25">
      <c r="A146" s="27">
        <f t="shared" si="10"/>
        <v>1</v>
      </c>
      <c r="B146" s="27" t="str">
        <f t="shared" si="11"/>
        <v xml:space="preserve"> </v>
      </c>
      <c r="C146" s="27" t="str">
        <f t="shared" si="12"/>
        <v xml:space="preserve"> </v>
      </c>
      <c r="D146" s="27" t="str">
        <f t="shared" si="13"/>
        <v xml:space="preserve"> </v>
      </c>
      <c r="E146" s="27" t="str">
        <f t="shared" si="14"/>
        <v xml:space="preserve"> </v>
      </c>
      <c r="F146" s="37"/>
      <c r="G146" s="27"/>
      <c r="H146" s="27"/>
      <c r="I146" s="72">
        <v>154</v>
      </c>
      <c r="J146" s="3" t="s">
        <v>204</v>
      </c>
      <c r="K146" s="3" t="s">
        <v>660</v>
      </c>
      <c r="L146" s="3" t="s">
        <v>661</v>
      </c>
      <c r="M146" s="3" t="s">
        <v>593</v>
      </c>
      <c r="N146" s="8">
        <v>70000</v>
      </c>
      <c r="O146" s="3">
        <v>8</v>
      </c>
      <c r="P146" s="3">
        <v>100</v>
      </c>
      <c r="Q146" s="15" t="s">
        <v>662</v>
      </c>
      <c r="R146" s="5">
        <v>39494</v>
      </c>
      <c r="S146" s="2" t="s">
        <v>663</v>
      </c>
      <c r="T146" s="2" t="s">
        <v>664</v>
      </c>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row>
    <row r="147" spans="1:210" s="40" customFormat="1" ht="30" x14ac:dyDescent="0.25">
      <c r="A147" s="27">
        <f t="shared" si="10"/>
        <v>1</v>
      </c>
      <c r="B147" s="27" t="str">
        <f t="shared" si="11"/>
        <v xml:space="preserve"> </v>
      </c>
      <c r="C147" s="27" t="str">
        <f t="shared" si="12"/>
        <v xml:space="preserve"> </v>
      </c>
      <c r="D147" s="27" t="str">
        <f t="shared" si="13"/>
        <v xml:space="preserve"> </v>
      </c>
      <c r="E147" s="27" t="str">
        <f t="shared" si="14"/>
        <v xml:space="preserve"> </v>
      </c>
      <c r="F147" s="37"/>
      <c r="G147" s="27"/>
      <c r="H147" s="27"/>
      <c r="I147" s="72">
        <v>155</v>
      </c>
      <c r="J147" s="3" t="s">
        <v>204</v>
      </c>
      <c r="K147" s="3" t="s">
        <v>665</v>
      </c>
      <c r="L147" s="3" t="s">
        <v>666</v>
      </c>
      <c r="M147" s="3" t="s">
        <v>593</v>
      </c>
      <c r="N147" s="8">
        <v>30000</v>
      </c>
      <c r="O147" s="3">
        <v>12</v>
      </c>
      <c r="P147" s="3">
        <v>24</v>
      </c>
      <c r="Q147" s="18"/>
      <c r="R147" s="9" t="s">
        <v>667</v>
      </c>
      <c r="S147" s="3" t="s">
        <v>668</v>
      </c>
      <c r="T147" s="11" t="s">
        <v>669</v>
      </c>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c r="FF147" s="34"/>
      <c r="FG147" s="34"/>
      <c r="FH147" s="34"/>
      <c r="FI147" s="34"/>
      <c r="FJ147" s="34"/>
      <c r="FK147" s="34"/>
      <c r="FL147" s="34"/>
      <c r="FM147" s="34"/>
      <c r="FN147" s="34"/>
      <c r="FO147" s="34"/>
      <c r="FP147" s="34"/>
      <c r="FQ147" s="34"/>
      <c r="FR147" s="34"/>
      <c r="FS147" s="34"/>
      <c r="FT147" s="34"/>
      <c r="FU147" s="34"/>
      <c r="FV147" s="34"/>
      <c r="FW147" s="34"/>
      <c r="FX147" s="34"/>
      <c r="FY147" s="34"/>
      <c r="FZ147" s="34"/>
      <c r="GA147" s="34"/>
      <c r="GB147" s="34"/>
      <c r="GC147" s="34"/>
      <c r="GD147" s="34"/>
      <c r="GE147" s="34"/>
      <c r="GF147" s="34"/>
      <c r="GG147" s="34"/>
      <c r="GH147" s="34"/>
      <c r="GI147" s="34"/>
      <c r="GJ147" s="34"/>
      <c r="GK147" s="34"/>
      <c r="GL147" s="34"/>
      <c r="GM147" s="34"/>
      <c r="GN147" s="34"/>
      <c r="GO147" s="34"/>
      <c r="GP147" s="34"/>
      <c r="GQ147" s="34"/>
      <c r="GR147" s="34"/>
      <c r="GS147" s="34"/>
      <c r="GT147" s="34"/>
      <c r="GU147" s="34"/>
      <c r="GV147" s="34"/>
      <c r="GW147" s="34"/>
      <c r="GX147" s="34"/>
      <c r="GY147" s="34"/>
      <c r="GZ147" s="34"/>
      <c r="HA147" s="34"/>
      <c r="HB147" s="34"/>
    </row>
    <row r="148" spans="1:210" s="40" customFormat="1" ht="30" x14ac:dyDescent="0.25">
      <c r="A148" s="27" t="str">
        <f t="shared" si="10"/>
        <v xml:space="preserve"> </v>
      </c>
      <c r="B148" s="27" t="str">
        <f t="shared" si="11"/>
        <v xml:space="preserve"> </v>
      </c>
      <c r="C148" s="27" t="str">
        <f t="shared" si="12"/>
        <v xml:space="preserve"> </v>
      </c>
      <c r="D148" s="27" t="str">
        <f t="shared" si="13"/>
        <v xml:space="preserve"> </v>
      </c>
      <c r="E148" s="27">
        <f t="shared" si="14"/>
        <v>1</v>
      </c>
      <c r="F148" s="38"/>
      <c r="G148" s="27"/>
      <c r="H148" s="30"/>
      <c r="I148" s="72">
        <v>156</v>
      </c>
      <c r="J148" s="3" t="s">
        <v>15</v>
      </c>
      <c r="K148" s="3" t="s">
        <v>676</v>
      </c>
      <c r="L148" s="3" t="s">
        <v>386</v>
      </c>
      <c r="M148" s="3" t="s">
        <v>338</v>
      </c>
      <c r="N148" s="8">
        <v>100000</v>
      </c>
      <c r="O148" s="3">
        <v>66</v>
      </c>
      <c r="P148" s="3">
        <v>98</v>
      </c>
      <c r="Q148" s="3" t="s">
        <v>674</v>
      </c>
      <c r="R148" s="41">
        <v>42845</v>
      </c>
      <c r="S148" s="32"/>
      <c r="T148" s="32"/>
      <c r="U148" s="30"/>
      <c r="V148" s="30"/>
      <c r="W148" s="30"/>
      <c r="X148" s="30"/>
      <c r="Y148" s="30"/>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c r="FF148" s="34"/>
      <c r="FG148" s="34"/>
      <c r="FH148" s="34"/>
      <c r="FI148" s="34"/>
      <c r="FJ148" s="34"/>
      <c r="FK148" s="34"/>
      <c r="FL148" s="34"/>
      <c r="FM148" s="34"/>
      <c r="FN148" s="34"/>
      <c r="FO148" s="34"/>
      <c r="FP148" s="34"/>
      <c r="FQ148" s="34"/>
      <c r="FR148" s="34"/>
      <c r="FS148" s="34"/>
      <c r="FT148" s="34"/>
      <c r="FU148" s="34"/>
      <c r="FV148" s="34"/>
      <c r="FW148" s="34"/>
      <c r="FX148" s="34"/>
      <c r="FY148" s="34"/>
      <c r="FZ148" s="34"/>
      <c r="GA148" s="34"/>
      <c r="GB148" s="34"/>
      <c r="GC148" s="34"/>
      <c r="GD148" s="34"/>
      <c r="GE148" s="34"/>
      <c r="GF148" s="34"/>
      <c r="GG148" s="34"/>
      <c r="GH148" s="34"/>
      <c r="GI148" s="34"/>
      <c r="GJ148" s="34"/>
      <c r="GK148" s="34"/>
      <c r="GL148" s="34"/>
      <c r="GM148" s="34"/>
      <c r="GN148" s="34"/>
      <c r="GO148" s="34"/>
      <c r="GP148" s="34"/>
      <c r="GQ148" s="34"/>
      <c r="GR148" s="34"/>
      <c r="GS148" s="34"/>
      <c r="GT148" s="34"/>
      <c r="GU148" s="34"/>
      <c r="GV148" s="34"/>
      <c r="GW148" s="34"/>
      <c r="GX148" s="34"/>
      <c r="GY148" s="34"/>
      <c r="GZ148" s="34"/>
      <c r="HA148" s="34"/>
      <c r="HB148" s="34"/>
    </row>
    <row r="149" spans="1:210" ht="45" x14ac:dyDescent="0.25">
      <c r="A149" s="27" t="str">
        <f t="shared" si="10"/>
        <v xml:space="preserve"> </v>
      </c>
      <c r="B149" s="27" t="str">
        <f t="shared" si="11"/>
        <v xml:space="preserve"> </v>
      </c>
      <c r="C149" s="27" t="str">
        <f t="shared" si="12"/>
        <v xml:space="preserve"> </v>
      </c>
      <c r="D149" s="27" t="str">
        <f t="shared" si="13"/>
        <v xml:space="preserve"> </v>
      </c>
      <c r="E149" s="27">
        <f t="shared" si="14"/>
        <v>1</v>
      </c>
      <c r="F149" s="38"/>
      <c r="G149" s="30"/>
      <c r="H149" s="30"/>
      <c r="I149" s="72">
        <v>157</v>
      </c>
      <c r="J149" s="3" t="s">
        <v>15</v>
      </c>
      <c r="K149" s="3" t="s">
        <v>677</v>
      </c>
      <c r="L149" s="3" t="s">
        <v>678</v>
      </c>
      <c r="M149" s="3" t="s">
        <v>453</v>
      </c>
      <c r="N149" s="8">
        <v>240000</v>
      </c>
      <c r="O149" s="3">
        <v>40</v>
      </c>
      <c r="P149" s="3">
        <v>80</v>
      </c>
      <c r="Q149" s="3" t="s">
        <v>680</v>
      </c>
      <c r="R149" s="41">
        <v>42837</v>
      </c>
      <c r="S149" s="32"/>
      <c r="T149" s="32"/>
      <c r="U149" s="30"/>
      <c r="V149" s="30"/>
      <c r="W149" s="30"/>
      <c r="X149" s="30"/>
      <c r="Y149" s="30"/>
    </row>
    <row r="150" spans="1:210" ht="30" x14ac:dyDescent="0.25">
      <c r="A150" s="27" t="str">
        <f t="shared" si="10"/>
        <v xml:space="preserve"> </v>
      </c>
      <c r="B150" s="27" t="str">
        <f t="shared" si="11"/>
        <v xml:space="preserve"> </v>
      </c>
      <c r="C150" s="27" t="str">
        <f t="shared" si="12"/>
        <v xml:space="preserve"> </v>
      </c>
      <c r="D150" s="27" t="str">
        <f t="shared" si="13"/>
        <v xml:space="preserve"> </v>
      </c>
      <c r="E150" s="27">
        <f t="shared" si="14"/>
        <v>1</v>
      </c>
      <c r="F150" s="38"/>
      <c r="G150" s="30"/>
      <c r="H150" s="30"/>
      <c r="I150" s="72">
        <v>158</v>
      </c>
      <c r="J150" s="3" t="s">
        <v>15</v>
      </c>
      <c r="K150" s="3" t="s">
        <v>681</v>
      </c>
      <c r="L150" s="3" t="s">
        <v>682</v>
      </c>
      <c r="M150" s="3" t="s">
        <v>453</v>
      </c>
      <c r="N150" s="8">
        <v>300000</v>
      </c>
      <c r="O150" s="3">
        <v>22</v>
      </c>
      <c r="P150" s="3">
        <v>50</v>
      </c>
      <c r="Q150" s="3" t="s">
        <v>679</v>
      </c>
      <c r="R150" s="41">
        <v>42846</v>
      </c>
      <c r="S150" s="32"/>
      <c r="T150" s="32"/>
      <c r="U150" s="30"/>
      <c r="V150" s="30"/>
      <c r="W150" s="30"/>
      <c r="X150" s="30"/>
      <c r="Y150" s="30"/>
    </row>
    <row r="151" spans="1:210" ht="45" x14ac:dyDescent="0.25">
      <c r="A151" s="27" t="str">
        <f t="shared" si="10"/>
        <v xml:space="preserve"> </v>
      </c>
      <c r="B151" s="27" t="str">
        <f t="shared" si="11"/>
        <v xml:space="preserve"> </v>
      </c>
      <c r="C151" s="27" t="str">
        <f t="shared" si="12"/>
        <v xml:space="preserve"> </v>
      </c>
      <c r="D151" s="27" t="str">
        <f t="shared" si="13"/>
        <v xml:space="preserve"> </v>
      </c>
      <c r="E151" s="27">
        <f t="shared" si="14"/>
        <v>1</v>
      </c>
      <c r="F151" s="38"/>
      <c r="G151" s="30"/>
      <c r="H151" s="30"/>
      <c r="I151" s="72">
        <v>159</v>
      </c>
      <c r="J151" s="3" t="s">
        <v>15</v>
      </c>
      <c r="K151" s="3" t="s">
        <v>683</v>
      </c>
      <c r="L151" s="3" t="s">
        <v>240</v>
      </c>
      <c r="M151" s="3" t="s">
        <v>195</v>
      </c>
      <c r="N151" s="8">
        <v>500000</v>
      </c>
      <c r="O151" s="3">
        <v>20</v>
      </c>
      <c r="P151" s="3">
        <v>45</v>
      </c>
      <c r="Q151" s="3" t="s">
        <v>684</v>
      </c>
      <c r="R151" s="41">
        <v>42856</v>
      </c>
      <c r="S151" s="32"/>
      <c r="T151" s="32"/>
      <c r="U151" s="30" t="s">
        <v>675</v>
      </c>
      <c r="V151" s="30"/>
      <c r="W151" s="30"/>
      <c r="X151" s="30"/>
      <c r="Y151" s="30"/>
    </row>
    <row r="152" spans="1:210" ht="45" x14ac:dyDescent="0.25">
      <c r="A152" s="27" t="str">
        <f t="shared" si="10"/>
        <v xml:space="preserve"> </v>
      </c>
      <c r="B152" s="27" t="str">
        <f t="shared" si="11"/>
        <v xml:space="preserve"> </v>
      </c>
      <c r="C152" s="27" t="str">
        <f t="shared" si="12"/>
        <v xml:space="preserve"> </v>
      </c>
      <c r="D152" s="27" t="str">
        <f t="shared" si="13"/>
        <v xml:space="preserve"> </v>
      </c>
      <c r="E152" s="27">
        <f t="shared" si="14"/>
        <v>1</v>
      </c>
      <c r="F152" s="38"/>
      <c r="G152" s="27"/>
      <c r="H152" s="30"/>
      <c r="I152" s="72">
        <v>160</v>
      </c>
      <c r="J152" s="3" t="s">
        <v>15</v>
      </c>
      <c r="K152" s="3" t="s">
        <v>523</v>
      </c>
      <c r="L152" s="3" t="s">
        <v>685</v>
      </c>
      <c r="M152" s="3" t="s">
        <v>338</v>
      </c>
      <c r="N152" s="8">
        <v>400000</v>
      </c>
      <c r="O152" s="3">
        <v>8</v>
      </c>
      <c r="P152" s="3">
        <v>20</v>
      </c>
      <c r="Q152" s="3" t="s">
        <v>686</v>
      </c>
      <c r="R152" s="41">
        <v>42881</v>
      </c>
      <c r="S152" s="32"/>
      <c r="T152" s="32"/>
      <c r="U152" s="30"/>
      <c r="V152" s="30"/>
      <c r="W152" s="30"/>
      <c r="X152" s="30"/>
      <c r="Y152" s="30"/>
    </row>
    <row r="153" spans="1:210" ht="75" x14ac:dyDescent="0.25">
      <c r="A153" s="27" t="str">
        <f t="shared" si="10"/>
        <v xml:space="preserve"> </v>
      </c>
      <c r="B153" s="27" t="str">
        <f t="shared" si="11"/>
        <v xml:space="preserve"> </v>
      </c>
      <c r="C153" s="27" t="str">
        <f t="shared" si="12"/>
        <v xml:space="preserve"> </v>
      </c>
      <c r="D153" s="27" t="str">
        <f t="shared" si="13"/>
        <v xml:space="preserve"> </v>
      </c>
      <c r="E153" s="27">
        <f t="shared" si="14"/>
        <v>1</v>
      </c>
      <c r="F153" s="38"/>
      <c r="G153" s="30"/>
      <c r="H153" s="30"/>
      <c r="I153" s="72">
        <v>161</v>
      </c>
      <c r="J153" s="3" t="s">
        <v>15</v>
      </c>
      <c r="K153" s="3" t="s">
        <v>687</v>
      </c>
      <c r="L153" s="3" t="s">
        <v>618</v>
      </c>
      <c r="M153" s="3" t="s">
        <v>593</v>
      </c>
      <c r="N153" s="8">
        <v>500000</v>
      </c>
      <c r="O153" s="3">
        <v>72</v>
      </c>
      <c r="P153" s="3">
        <v>144</v>
      </c>
      <c r="Q153" s="3" t="s">
        <v>688</v>
      </c>
      <c r="R153" s="41">
        <v>42880</v>
      </c>
      <c r="S153" s="32" t="s">
        <v>634</v>
      </c>
      <c r="T153" s="32"/>
      <c r="U153" s="30" t="s">
        <v>675</v>
      </c>
      <c r="V153" s="30"/>
      <c r="W153" s="30"/>
      <c r="X153" s="30"/>
      <c r="Y153" s="30"/>
    </row>
    <row r="154" spans="1:210" ht="60" x14ac:dyDescent="0.25">
      <c r="A154" s="27" t="str">
        <f t="shared" si="10"/>
        <v xml:space="preserve"> </v>
      </c>
      <c r="B154" s="27" t="str">
        <f t="shared" si="11"/>
        <v xml:space="preserve"> </v>
      </c>
      <c r="C154" s="27" t="str">
        <f t="shared" si="12"/>
        <v xml:space="preserve"> </v>
      </c>
      <c r="D154" s="27" t="str">
        <f t="shared" si="13"/>
        <v xml:space="preserve"> </v>
      </c>
      <c r="E154" s="27">
        <f t="shared" si="14"/>
        <v>1</v>
      </c>
      <c r="F154" s="38"/>
      <c r="G154" s="30"/>
      <c r="H154" s="30"/>
      <c r="I154" s="72">
        <v>162</v>
      </c>
      <c r="J154" s="3" t="s">
        <v>15</v>
      </c>
      <c r="K154" s="3" t="s">
        <v>689</v>
      </c>
      <c r="L154" s="3" t="s">
        <v>496</v>
      </c>
      <c r="M154" s="3" t="s">
        <v>690</v>
      </c>
      <c r="N154" s="8">
        <v>375000</v>
      </c>
      <c r="O154" s="3">
        <v>10</v>
      </c>
      <c r="P154" s="3">
        <v>20</v>
      </c>
      <c r="Q154" s="3" t="s">
        <v>691</v>
      </c>
      <c r="R154" s="41">
        <v>42909</v>
      </c>
      <c r="S154" s="32" t="s">
        <v>692</v>
      </c>
      <c r="T154" s="32"/>
      <c r="U154" s="30" t="s">
        <v>675</v>
      </c>
      <c r="V154" s="30"/>
      <c r="W154" s="30"/>
      <c r="X154" s="30"/>
      <c r="Y154" s="30"/>
    </row>
    <row r="155" spans="1:210" ht="60" x14ac:dyDescent="0.25">
      <c r="A155" s="27" t="str">
        <f t="shared" si="10"/>
        <v xml:space="preserve"> </v>
      </c>
      <c r="B155" s="27" t="str">
        <f t="shared" si="11"/>
        <v xml:space="preserve"> </v>
      </c>
      <c r="C155" s="27" t="str">
        <f t="shared" si="12"/>
        <v xml:space="preserve"> </v>
      </c>
      <c r="D155" s="27" t="str">
        <f t="shared" si="13"/>
        <v xml:space="preserve"> </v>
      </c>
      <c r="E155" s="27">
        <f t="shared" si="14"/>
        <v>1</v>
      </c>
      <c r="F155" s="38"/>
      <c r="G155" s="27"/>
      <c r="H155" s="30"/>
      <c r="I155" s="72">
        <v>163</v>
      </c>
      <c r="J155" s="3" t="s">
        <v>15</v>
      </c>
      <c r="K155" s="3" t="s">
        <v>693</v>
      </c>
      <c r="L155" s="3" t="s">
        <v>378</v>
      </c>
      <c r="M155" s="3" t="s">
        <v>338</v>
      </c>
      <c r="N155" s="8">
        <v>1000000</v>
      </c>
      <c r="O155" s="3">
        <v>9</v>
      </c>
      <c r="P155" s="3">
        <v>24</v>
      </c>
      <c r="Q155" s="3" t="s">
        <v>691</v>
      </c>
      <c r="R155" s="41"/>
      <c r="S155" s="32"/>
      <c r="T155" s="32"/>
      <c r="U155" s="30" t="s">
        <v>675</v>
      </c>
      <c r="V155" s="30"/>
      <c r="W155" s="30"/>
      <c r="X155" s="30"/>
      <c r="Y155" s="30"/>
    </row>
    <row r="156" spans="1:210" ht="75" x14ac:dyDescent="0.25">
      <c r="A156" s="27" t="str">
        <f t="shared" si="10"/>
        <v xml:space="preserve"> </v>
      </c>
      <c r="B156" s="27" t="str">
        <f t="shared" si="11"/>
        <v xml:space="preserve"> </v>
      </c>
      <c r="C156" s="27" t="str">
        <f t="shared" si="12"/>
        <v xml:space="preserve"> </v>
      </c>
      <c r="D156" s="27" t="str">
        <f t="shared" si="13"/>
        <v xml:space="preserve"> </v>
      </c>
      <c r="E156" s="27">
        <f t="shared" si="14"/>
        <v>1</v>
      </c>
      <c r="F156" s="38"/>
      <c r="G156" s="30"/>
      <c r="H156" s="30"/>
      <c r="I156" s="72">
        <v>164</v>
      </c>
      <c r="J156" s="3" t="s">
        <v>15</v>
      </c>
      <c r="K156" s="3" t="s">
        <v>702</v>
      </c>
      <c r="L156" s="3" t="s">
        <v>626</v>
      </c>
      <c r="M156" s="3" t="s">
        <v>593</v>
      </c>
      <c r="N156" s="8">
        <v>100000</v>
      </c>
      <c r="O156" s="3">
        <v>18</v>
      </c>
      <c r="P156" s="3">
        <v>35</v>
      </c>
      <c r="Q156" s="3" t="s">
        <v>688</v>
      </c>
      <c r="R156" s="42" t="s">
        <v>712</v>
      </c>
      <c r="S156" s="32" t="s">
        <v>713</v>
      </c>
      <c r="T156" s="33" t="s">
        <v>714</v>
      </c>
      <c r="U156" s="30" t="s">
        <v>675</v>
      </c>
      <c r="V156" s="30"/>
      <c r="W156" s="30"/>
      <c r="X156" s="30"/>
      <c r="Y156" s="30"/>
    </row>
    <row r="157" spans="1:210" s="34" customFormat="1" ht="45" x14ac:dyDescent="0.25">
      <c r="A157" s="27" t="str">
        <f t="shared" si="10"/>
        <v xml:space="preserve"> </v>
      </c>
      <c r="B157" s="27" t="str">
        <f t="shared" si="11"/>
        <v xml:space="preserve"> </v>
      </c>
      <c r="C157" s="27" t="str">
        <f t="shared" si="12"/>
        <v xml:space="preserve"> </v>
      </c>
      <c r="D157" s="27" t="str">
        <f t="shared" si="13"/>
        <v xml:space="preserve"> </v>
      </c>
      <c r="E157" s="27">
        <f t="shared" si="14"/>
        <v>1</v>
      </c>
      <c r="F157" s="38"/>
      <c r="G157" s="27"/>
      <c r="H157" s="30"/>
      <c r="I157" s="72">
        <v>165</v>
      </c>
      <c r="J157" s="3" t="s">
        <v>15</v>
      </c>
      <c r="K157" s="3" t="s">
        <v>703</v>
      </c>
      <c r="L157" s="3" t="s">
        <v>704</v>
      </c>
      <c r="M157" s="3" t="s">
        <v>338</v>
      </c>
      <c r="N157" s="8">
        <v>200000</v>
      </c>
      <c r="O157" s="3">
        <v>35</v>
      </c>
      <c r="P157" s="3">
        <v>51</v>
      </c>
      <c r="Q157" s="3" t="s">
        <v>715</v>
      </c>
      <c r="R157" s="42" t="s">
        <v>716</v>
      </c>
      <c r="S157" s="32" t="s">
        <v>717</v>
      </c>
      <c r="T157" s="33" t="s">
        <v>718</v>
      </c>
      <c r="U157" s="30" t="s">
        <v>675</v>
      </c>
      <c r="V157" s="30"/>
      <c r="W157" s="30"/>
      <c r="X157" s="30"/>
      <c r="Y157" s="30"/>
    </row>
    <row r="158" spans="1:210" s="34" customFormat="1" ht="60" x14ac:dyDescent="0.25">
      <c r="A158" s="27" t="str">
        <f t="shared" si="10"/>
        <v xml:space="preserve"> </v>
      </c>
      <c r="B158" s="27" t="str">
        <f t="shared" si="11"/>
        <v xml:space="preserve"> </v>
      </c>
      <c r="C158" s="27" t="str">
        <f t="shared" si="12"/>
        <v xml:space="preserve"> </v>
      </c>
      <c r="D158" s="27" t="str">
        <f t="shared" si="13"/>
        <v xml:space="preserve"> </v>
      </c>
      <c r="E158" s="27">
        <f t="shared" si="14"/>
        <v>1</v>
      </c>
      <c r="F158" s="38"/>
      <c r="G158" s="27"/>
      <c r="H158" s="30"/>
      <c r="I158" s="72">
        <v>166</v>
      </c>
      <c r="J158" s="3" t="s">
        <v>15</v>
      </c>
      <c r="K158" s="3" t="s">
        <v>705</v>
      </c>
      <c r="L158" s="3" t="s">
        <v>706</v>
      </c>
      <c r="M158" s="3" t="s">
        <v>338</v>
      </c>
      <c r="N158" s="8">
        <v>200000</v>
      </c>
      <c r="O158" s="3">
        <v>24</v>
      </c>
      <c r="P158" s="3">
        <v>29</v>
      </c>
      <c r="Q158" s="3" t="s">
        <v>719</v>
      </c>
      <c r="R158" s="42" t="s">
        <v>720</v>
      </c>
      <c r="S158" s="32" t="s">
        <v>721</v>
      </c>
      <c r="T158" s="33" t="s">
        <v>722</v>
      </c>
      <c r="U158" s="30" t="s">
        <v>675</v>
      </c>
      <c r="V158" s="30"/>
      <c r="W158" s="30"/>
      <c r="X158" s="30"/>
      <c r="Y158" s="30"/>
    </row>
    <row r="159" spans="1:210" s="34" customFormat="1" ht="120" x14ac:dyDescent="0.25">
      <c r="A159" s="27" t="str">
        <f t="shared" si="10"/>
        <v xml:space="preserve"> </v>
      </c>
      <c r="B159" s="27" t="str">
        <f t="shared" si="11"/>
        <v xml:space="preserve"> </v>
      </c>
      <c r="C159" s="27" t="str">
        <f t="shared" si="12"/>
        <v xml:space="preserve"> </v>
      </c>
      <c r="D159" s="27" t="str">
        <f t="shared" si="13"/>
        <v xml:space="preserve"> </v>
      </c>
      <c r="E159" s="27">
        <f t="shared" si="14"/>
        <v>1</v>
      </c>
      <c r="F159" s="38"/>
      <c r="G159" s="30"/>
      <c r="H159" s="30"/>
      <c r="I159" s="72">
        <v>167</v>
      </c>
      <c r="J159" s="3" t="s">
        <v>15</v>
      </c>
      <c r="K159" s="3" t="s">
        <v>878</v>
      </c>
      <c r="L159" s="3" t="s">
        <v>636</v>
      </c>
      <c r="M159" s="3" t="s">
        <v>593</v>
      </c>
      <c r="N159" s="8">
        <v>470000</v>
      </c>
      <c r="O159" s="3">
        <v>20</v>
      </c>
      <c r="P159" s="3">
        <v>35</v>
      </c>
      <c r="Q159" s="3" t="s">
        <v>723</v>
      </c>
      <c r="R159" s="41" t="s">
        <v>724</v>
      </c>
      <c r="S159" s="32" t="s">
        <v>725</v>
      </c>
      <c r="T159" s="33" t="s">
        <v>726</v>
      </c>
      <c r="U159" s="30"/>
      <c r="V159" s="30"/>
      <c r="W159" s="30"/>
      <c r="X159" s="30"/>
      <c r="Y159" s="30"/>
    </row>
    <row r="160" spans="1:210" s="34" customFormat="1" ht="75" x14ac:dyDescent="0.25">
      <c r="A160" s="27" t="str">
        <f t="shared" si="10"/>
        <v xml:space="preserve"> </v>
      </c>
      <c r="B160" s="27" t="str">
        <f t="shared" si="11"/>
        <v xml:space="preserve"> </v>
      </c>
      <c r="C160" s="27" t="str">
        <f t="shared" si="12"/>
        <v xml:space="preserve"> </v>
      </c>
      <c r="D160" s="27" t="str">
        <f t="shared" si="13"/>
        <v xml:space="preserve"> </v>
      </c>
      <c r="E160" s="27">
        <f t="shared" si="14"/>
        <v>1</v>
      </c>
      <c r="F160" s="38"/>
      <c r="G160" s="30"/>
      <c r="H160" s="30"/>
      <c r="I160" s="72">
        <v>168</v>
      </c>
      <c r="J160" s="3" t="s">
        <v>15</v>
      </c>
      <c r="K160" s="3" t="s">
        <v>707</v>
      </c>
      <c r="L160" s="3" t="s">
        <v>496</v>
      </c>
      <c r="M160" s="3" t="s">
        <v>690</v>
      </c>
      <c r="N160" s="8">
        <v>300000</v>
      </c>
      <c r="O160" s="3">
        <v>34</v>
      </c>
      <c r="P160" s="3">
        <v>38</v>
      </c>
      <c r="Q160" s="3" t="s">
        <v>708</v>
      </c>
      <c r="R160" s="31" t="s">
        <v>709</v>
      </c>
      <c r="S160" s="32" t="s">
        <v>710</v>
      </c>
      <c r="T160" s="33" t="s">
        <v>711</v>
      </c>
      <c r="U160" s="30" t="s">
        <v>675</v>
      </c>
      <c r="V160" s="30"/>
      <c r="W160" s="30"/>
      <c r="X160" s="30"/>
      <c r="Y160" s="30"/>
    </row>
    <row r="161" spans="1:25" s="34" customFormat="1" ht="105" x14ac:dyDescent="0.25">
      <c r="A161" s="27" t="str">
        <f t="shared" si="10"/>
        <v xml:space="preserve"> </v>
      </c>
      <c r="B161" s="27" t="str">
        <f t="shared" si="11"/>
        <v xml:space="preserve"> </v>
      </c>
      <c r="C161" s="27" t="str">
        <f t="shared" si="12"/>
        <v xml:space="preserve"> </v>
      </c>
      <c r="D161" s="27" t="str">
        <f t="shared" si="13"/>
        <v xml:space="preserve"> </v>
      </c>
      <c r="E161" s="27">
        <f t="shared" si="14"/>
        <v>1</v>
      </c>
      <c r="F161" s="38"/>
      <c r="G161" s="30"/>
      <c r="H161" s="30"/>
      <c r="I161" s="72">
        <v>169</v>
      </c>
      <c r="J161" s="3" t="s">
        <v>15</v>
      </c>
      <c r="K161" s="3" t="s">
        <v>727</v>
      </c>
      <c r="L161" s="3" t="s">
        <v>413</v>
      </c>
      <c r="M161" s="3" t="s">
        <v>414</v>
      </c>
      <c r="N161" s="8">
        <v>500000</v>
      </c>
      <c r="O161" s="3">
        <v>42</v>
      </c>
      <c r="P161" s="3">
        <v>45</v>
      </c>
      <c r="Q161" s="3" t="s">
        <v>728</v>
      </c>
      <c r="R161" s="44" t="s">
        <v>731</v>
      </c>
      <c r="S161" s="32" t="s">
        <v>729</v>
      </c>
      <c r="T161" s="33" t="s">
        <v>730</v>
      </c>
      <c r="U161" s="40"/>
      <c r="V161" s="40"/>
      <c r="W161" s="40"/>
      <c r="X161" s="40"/>
      <c r="Y161" s="40"/>
    </row>
    <row r="162" spans="1:25" s="34" customFormat="1" ht="60" x14ac:dyDescent="0.25">
      <c r="A162" s="27">
        <f t="shared" si="10"/>
        <v>1</v>
      </c>
      <c r="B162" s="27" t="str">
        <f t="shared" si="11"/>
        <v xml:space="preserve"> </v>
      </c>
      <c r="C162" s="27" t="str">
        <f t="shared" si="12"/>
        <v xml:space="preserve"> </v>
      </c>
      <c r="D162" s="27" t="str">
        <f t="shared" si="13"/>
        <v xml:space="preserve"> </v>
      </c>
      <c r="E162" s="27" t="str">
        <f t="shared" si="14"/>
        <v xml:space="preserve"> </v>
      </c>
      <c r="F162" s="38"/>
      <c r="G162" s="30"/>
      <c r="H162" s="30"/>
      <c r="I162" s="72">
        <v>170</v>
      </c>
      <c r="J162" s="3" t="s">
        <v>204</v>
      </c>
      <c r="K162" s="3" t="s">
        <v>847</v>
      </c>
      <c r="L162" s="3" t="s">
        <v>276</v>
      </c>
      <c r="M162" s="3" t="s">
        <v>195</v>
      </c>
      <c r="N162" s="8">
        <v>1900000</v>
      </c>
      <c r="O162" s="3">
        <v>10</v>
      </c>
      <c r="P162" s="3">
        <v>20</v>
      </c>
      <c r="Q162" s="3" t="s">
        <v>849</v>
      </c>
      <c r="R162" s="41">
        <v>42563</v>
      </c>
      <c r="S162" s="32" t="s">
        <v>850</v>
      </c>
      <c r="T162" s="32"/>
      <c r="U162" s="40"/>
      <c r="V162" s="40"/>
      <c r="W162" s="40"/>
      <c r="X162" s="40"/>
      <c r="Y162" s="40"/>
    </row>
    <row r="163" spans="1:25" s="34" customFormat="1" ht="30" x14ac:dyDescent="0.25">
      <c r="A163" s="27" t="str">
        <f t="shared" si="10"/>
        <v xml:space="preserve"> </v>
      </c>
      <c r="B163" s="27" t="str">
        <f t="shared" si="11"/>
        <v xml:space="preserve"> </v>
      </c>
      <c r="C163" s="27" t="str">
        <f t="shared" si="12"/>
        <v xml:space="preserve"> </v>
      </c>
      <c r="D163" s="27" t="str">
        <f t="shared" si="13"/>
        <v xml:space="preserve"> </v>
      </c>
      <c r="E163" s="27">
        <f t="shared" si="14"/>
        <v>1</v>
      </c>
      <c r="F163" s="38"/>
      <c r="G163" s="30"/>
      <c r="H163" s="30"/>
      <c r="I163" s="72">
        <v>171</v>
      </c>
      <c r="J163" s="3" t="s">
        <v>15</v>
      </c>
      <c r="K163" s="3" t="s">
        <v>851</v>
      </c>
      <c r="L163" s="3" t="s">
        <v>47</v>
      </c>
      <c r="M163" s="3" t="s">
        <v>17</v>
      </c>
      <c r="N163" s="8">
        <v>800000</v>
      </c>
      <c r="O163" s="3">
        <v>45</v>
      </c>
      <c r="P163" s="3">
        <v>52</v>
      </c>
      <c r="Q163" s="3" t="s">
        <v>852</v>
      </c>
      <c r="R163" s="41">
        <v>42985</v>
      </c>
      <c r="S163" s="32" t="s">
        <v>853</v>
      </c>
      <c r="T163" s="33" t="s">
        <v>854</v>
      </c>
      <c r="U163" s="40"/>
      <c r="V163" s="40"/>
      <c r="W163" s="40"/>
      <c r="X163" s="40"/>
      <c r="Y163" s="40"/>
    </row>
    <row r="164" spans="1:25" s="34" customFormat="1" ht="30" x14ac:dyDescent="0.25">
      <c r="A164" s="27" t="str">
        <f t="shared" si="10"/>
        <v xml:space="preserve"> </v>
      </c>
      <c r="B164" s="27" t="str">
        <f t="shared" si="11"/>
        <v xml:space="preserve"> </v>
      </c>
      <c r="C164" s="27" t="str">
        <f t="shared" si="12"/>
        <v xml:space="preserve"> </v>
      </c>
      <c r="D164" s="27" t="str">
        <f t="shared" si="13"/>
        <v xml:space="preserve"> </v>
      </c>
      <c r="E164" s="27">
        <f t="shared" si="14"/>
        <v>1</v>
      </c>
      <c r="F164" s="38"/>
      <c r="G164" s="30"/>
      <c r="H164" s="30"/>
      <c r="I164" s="72">
        <v>172</v>
      </c>
      <c r="J164" s="3" t="s">
        <v>15</v>
      </c>
      <c r="K164" s="3" t="s">
        <v>855</v>
      </c>
      <c r="L164" s="3" t="s">
        <v>67</v>
      </c>
      <c r="M164" s="3" t="s">
        <v>17</v>
      </c>
      <c r="N164" s="8">
        <v>300000</v>
      </c>
      <c r="O164" s="3">
        <v>27</v>
      </c>
      <c r="P164" s="3">
        <v>33</v>
      </c>
      <c r="Q164" s="3" t="s">
        <v>856</v>
      </c>
      <c r="R164" s="41" t="s">
        <v>857</v>
      </c>
      <c r="S164" s="32" t="s">
        <v>858</v>
      </c>
      <c r="T164" s="33" t="s">
        <v>859</v>
      </c>
      <c r="U164" s="40"/>
      <c r="V164" s="40"/>
      <c r="W164" s="40"/>
      <c r="X164" s="40"/>
      <c r="Y164" s="40"/>
    </row>
    <row r="165" spans="1:25" s="34" customFormat="1" ht="30" x14ac:dyDescent="0.25">
      <c r="A165" s="27" t="str">
        <f t="shared" si="10"/>
        <v xml:space="preserve"> </v>
      </c>
      <c r="B165" s="27" t="str">
        <f t="shared" si="11"/>
        <v xml:space="preserve"> </v>
      </c>
      <c r="C165" s="27" t="str">
        <f t="shared" si="12"/>
        <v xml:space="preserve"> </v>
      </c>
      <c r="D165" s="27" t="str">
        <f t="shared" si="13"/>
        <v xml:space="preserve"> </v>
      </c>
      <c r="E165" s="27">
        <f t="shared" si="14"/>
        <v>1</v>
      </c>
      <c r="F165" s="38"/>
      <c r="G165" s="27"/>
      <c r="H165" s="30"/>
      <c r="I165" s="72">
        <v>173</v>
      </c>
      <c r="J165" s="3" t="s">
        <v>15</v>
      </c>
      <c r="K165" s="3" t="s">
        <v>860</v>
      </c>
      <c r="L165" s="3" t="s">
        <v>371</v>
      </c>
      <c r="M165" s="3" t="s">
        <v>338</v>
      </c>
      <c r="N165" s="8">
        <v>200000</v>
      </c>
      <c r="O165" s="3">
        <v>68</v>
      </c>
      <c r="P165" s="3">
        <v>204</v>
      </c>
      <c r="Q165" s="3" t="s">
        <v>861</v>
      </c>
      <c r="R165" s="31" t="s">
        <v>862</v>
      </c>
      <c r="S165" s="32" t="s">
        <v>863</v>
      </c>
      <c r="T165" s="33" t="s">
        <v>864</v>
      </c>
      <c r="U165" s="40"/>
      <c r="V165" s="40"/>
      <c r="W165" s="40"/>
      <c r="X165" s="40"/>
      <c r="Y165" s="40"/>
    </row>
    <row r="166" spans="1:25" s="34" customFormat="1" ht="75" x14ac:dyDescent="0.25">
      <c r="A166" s="27" t="str">
        <f t="shared" si="10"/>
        <v xml:space="preserve"> </v>
      </c>
      <c r="B166" s="27" t="str">
        <f t="shared" si="11"/>
        <v xml:space="preserve"> </v>
      </c>
      <c r="C166" s="27" t="str">
        <f t="shared" si="12"/>
        <v xml:space="preserve"> </v>
      </c>
      <c r="D166" s="27" t="str">
        <f t="shared" si="13"/>
        <v xml:space="preserve"> </v>
      </c>
      <c r="E166" s="27">
        <f t="shared" si="14"/>
        <v>1</v>
      </c>
      <c r="F166" s="38"/>
      <c r="G166" s="30"/>
      <c r="H166" s="30"/>
      <c r="I166" s="72">
        <v>174</v>
      </c>
      <c r="J166" s="3" t="s">
        <v>15</v>
      </c>
      <c r="K166" s="3" t="s">
        <v>865</v>
      </c>
      <c r="L166" s="3" t="s">
        <v>866</v>
      </c>
      <c r="M166" s="3" t="s">
        <v>414</v>
      </c>
      <c r="N166" s="8">
        <v>120000</v>
      </c>
      <c r="O166" s="3">
        <v>12</v>
      </c>
      <c r="P166" s="3">
        <v>36</v>
      </c>
      <c r="Q166" s="3" t="s">
        <v>867</v>
      </c>
      <c r="R166" s="31" t="s">
        <v>868</v>
      </c>
      <c r="S166" s="32" t="s">
        <v>869</v>
      </c>
      <c r="T166" s="33" t="s">
        <v>870</v>
      </c>
      <c r="U166" s="40"/>
      <c r="V166" s="40"/>
      <c r="W166" s="40"/>
      <c r="X166" s="40"/>
      <c r="Y166" s="40"/>
    </row>
    <row r="167" spans="1:25" s="34" customFormat="1" ht="45" x14ac:dyDescent="0.25">
      <c r="A167" s="27" t="str">
        <f t="shared" si="10"/>
        <v xml:space="preserve"> </v>
      </c>
      <c r="B167" s="27" t="str">
        <f t="shared" si="11"/>
        <v xml:space="preserve"> </v>
      </c>
      <c r="C167" s="27" t="str">
        <f t="shared" si="12"/>
        <v xml:space="preserve"> </v>
      </c>
      <c r="D167" s="27" t="str">
        <f t="shared" si="13"/>
        <v xml:space="preserve"> </v>
      </c>
      <c r="E167" s="27">
        <f t="shared" si="14"/>
        <v>1</v>
      </c>
      <c r="F167" s="38"/>
      <c r="G167" s="30"/>
      <c r="H167" s="30"/>
      <c r="I167" s="123">
        <v>175</v>
      </c>
      <c r="J167" s="124" t="s">
        <v>15</v>
      </c>
      <c r="K167" s="124" t="s">
        <v>871</v>
      </c>
      <c r="L167" s="124" t="s">
        <v>452</v>
      </c>
      <c r="M167" s="124" t="s">
        <v>453</v>
      </c>
      <c r="N167" s="125">
        <v>1000000</v>
      </c>
      <c r="O167" s="124">
        <v>37</v>
      </c>
      <c r="P167" s="124">
        <v>105</v>
      </c>
      <c r="Q167" s="124" t="s">
        <v>872</v>
      </c>
      <c r="R167" s="41" t="s">
        <v>873</v>
      </c>
      <c r="S167" s="32" t="s">
        <v>874</v>
      </c>
      <c r="T167" s="33" t="s">
        <v>875</v>
      </c>
      <c r="U167" s="40"/>
      <c r="V167" s="40"/>
      <c r="W167" s="40"/>
      <c r="X167" s="40"/>
      <c r="Y167" s="40"/>
    </row>
    <row r="168" spans="1:25" s="34" customFormat="1" x14ac:dyDescent="0.25">
      <c r="A168" s="27" t="str">
        <f t="shared" si="10"/>
        <v xml:space="preserve"> </v>
      </c>
      <c r="B168" s="27" t="str">
        <f t="shared" si="11"/>
        <v xml:space="preserve"> </v>
      </c>
      <c r="C168" s="27" t="str">
        <f t="shared" si="12"/>
        <v xml:space="preserve"> </v>
      </c>
      <c r="D168" s="27" t="str">
        <f t="shared" si="13"/>
        <v xml:space="preserve"> </v>
      </c>
      <c r="E168" s="27">
        <f t="shared" si="14"/>
        <v>1</v>
      </c>
      <c r="F168" s="38"/>
      <c r="G168" s="30"/>
      <c r="H168" s="30"/>
      <c r="I168" s="72">
        <v>1</v>
      </c>
      <c r="J168" s="3" t="s">
        <v>15</v>
      </c>
      <c r="K168" s="3" t="s">
        <v>912</v>
      </c>
      <c r="L168" s="3" t="s">
        <v>562</v>
      </c>
      <c r="M168" s="3" t="s">
        <v>556</v>
      </c>
      <c r="N168" s="8">
        <v>100000</v>
      </c>
      <c r="O168" s="3">
        <v>64</v>
      </c>
      <c r="P168" s="3">
        <v>64</v>
      </c>
      <c r="Q168" s="3" t="s">
        <v>913</v>
      </c>
      <c r="R168" s="44">
        <v>43104</v>
      </c>
      <c r="S168" s="32" t="s">
        <v>914</v>
      </c>
      <c r="T168" s="33"/>
      <c r="U168" s="40"/>
      <c r="V168" s="40"/>
      <c r="W168" s="40"/>
      <c r="X168" s="40"/>
      <c r="Y168" s="40"/>
    </row>
    <row r="169" spans="1:25" s="34" customFormat="1" ht="45" x14ac:dyDescent="0.25">
      <c r="A169" s="27" t="str">
        <f t="shared" si="10"/>
        <v xml:space="preserve"> </v>
      </c>
      <c r="B169" s="27" t="str">
        <f t="shared" si="11"/>
        <v xml:space="preserve"> </v>
      </c>
      <c r="C169" s="27" t="str">
        <f t="shared" si="12"/>
        <v xml:space="preserve"> </v>
      </c>
      <c r="D169" s="27" t="str">
        <f t="shared" si="13"/>
        <v xml:space="preserve"> </v>
      </c>
      <c r="E169" s="27">
        <f t="shared" si="14"/>
        <v>1</v>
      </c>
      <c r="F169" s="38"/>
      <c r="G169" s="30"/>
      <c r="H169" s="30"/>
      <c r="I169" s="72">
        <v>177</v>
      </c>
      <c r="J169" s="3" t="s">
        <v>15</v>
      </c>
      <c r="K169" s="3" t="s">
        <v>876</v>
      </c>
      <c r="L169" s="3" t="s">
        <v>575</v>
      </c>
      <c r="M169" s="3" t="s">
        <v>556</v>
      </c>
      <c r="N169" s="8">
        <v>500000</v>
      </c>
      <c r="O169" s="3">
        <v>42</v>
      </c>
      <c r="P169" s="3">
        <v>46</v>
      </c>
      <c r="Q169" s="3" t="s">
        <v>872</v>
      </c>
      <c r="R169" s="31" t="s">
        <v>877</v>
      </c>
      <c r="S169" s="32" t="s">
        <v>326</v>
      </c>
      <c r="T169" s="32"/>
      <c r="U169" s="40"/>
      <c r="V169" s="40"/>
      <c r="W169" s="40"/>
      <c r="X169" s="40"/>
      <c r="Y169" s="40"/>
    </row>
    <row r="170" spans="1:25" s="34" customFormat="1" ht="30" x14ac:dyDescent="0.25">
      <c r="A170" s="27" t="str">
        <f t="shared" si="10"/>
        <v xml:space="preserve"> </v>
      </c>
      <c r="B170" s="27">
        <f t="shared" si="11"/>
        <v>1</v>
      </c>
      <c r="C170" s="27" t="str">
        <f t="shared" si="12"/>
        <v xml:space="preserve"> </v>
      </c>
      <c r="D170" s="27" t="str">
        <f t="shared" si="13"/>
        <v xml:space="preserve"> </v>
      </c>
      <c r="E170" s="27" t="str">
        <f t="shared" si="14"/>
        <v xml:space="preserve"> </v>
      </c>
      <c r="F170" s="38"/>
      <c r="G170" s="30"/>
      <c r="H170" s="30"/>
      <c r="I170" s="72">
        <v>178</v>
      </c>
      <c r="J170" s="3" t="s">
        <v>210</v>
      </c>
      <c r="K170" s="3" t="s">
        <v>884</v>
      </c>
      <c r="L170" s="3" t="s">
        <v>431</v>
      </c>
      <c r="M170" s="3" t="s">
        <v>414</v>
      </c>
      <c r="N170" s="8">
        <v>200000</v>
      </c>
      <c r="O170" s="3">
        <v>12</v>
      </c>
      <c r="P170" s="3">
        <v>27</v>
      </c>
      <c r="Q170" s="18" t="s">
        <v>885</v>
      </c>
      <c r="R170" s="9">
        <v>42195</v>
      </c>
      <c r="S170" s="3" t="s">
        <v>886</v>
      </c>
      <c r="T170" s="3"/>
      <c r="U170" s="40"/>
      <c r="V170" s="40"/>
      <c r="W170" s="40"/>
      <c r="X170" s="40"/>
      <c r="Y170" s="40"/>
    </row>
    <row r="171" spans="1:25" s="34" customFormat="1" ht="30" x14ac:dyDescent="0.25">
      <c r="A171" s="27" t="str">
        <f t="shared" si="10"/>
        <v xml:space="preserve"> </v>
      </c>
      <c r="B171" s="27">
        <f t="shared" si="11"/>
        <v>1</v>
      </c>
      <c r="C171" s="27" t="str">
        <f t="shared" si="12"/>
        <v xml:space="preserve"> </v>
      </c>
      <c r="D171" s="27" t="str">
        <f t="shared" si="13"/>
        <v xml:space="preserve"> </v>
      </c>
      <c r="E171" s="27" t="str">
        <f t="shared" si="14"/>
        <v xml:space="preserve"> </v>
      </c>
      <c r="F171" s="38"/>
      <c r="G171" s="30"/>
      <c r="H171" s="30"/>
      <c r="I171" s="72">
        <v>179</v>
      </c>
      <c r="J171" s="3" t="s">
        <v>210</v>
      </c>
      <c r="K171" s="18" t="s">
        <v>887</v>
      </c>
      <c r="L171" s="18" t="s">
        <v>888</v>
      </c>
      <c r="M171" s="18" t="s">
        <v>414</v>
      </c>
      <c r="N171" s="18"/>
      <c r="O171" s="18">
        <v>20</v>
      </c>
      <c r="P171" s="18">
        <v>56</v>
      </c>
      <c r="Q171" s="18"/>
      <c r="R171" s="18"/>
      <c r="S171" s="18"/>
      <c r="T171" s="18"/>
      <c r="U171" s="40"/>
      <c r="V171" s="40"/>
      <c r="W171" s="40"/>
      <c r="X171" s="40"/>
      <c r="Y171" s="40"/>
    </row>
    <row r="172" spans="1:25" s="34" customFormat="1" ht="30" x14ac:dyDescent="0.25">
      <c r="A172" s="27" t="str">
        <f t="shared" si="10"/>
        <v xml:space="preserve"> </v>
      </c>
      <c r="B172" s="27" t="str">
        <f t="shared" si="11"/>
        <v xml:space="preserve"> </v>
      </c>
      <c r="C172" s="27" t="str">
        <f t="shared" si="12"/>
        <v xml:space="preserve"> </v>
      </c>
      <c r="D172" s="27" t="str">
        <f t="shared" si="13"/>
        <v xml:space="preserve"> </v>
      </c>
      <c r="E172" s="27">
        <f t="shared" si="14"/>
        <v>1</v>
      </c>
      <c r="F172" s="38"/>
      <c r="G172" s="30"/>
      <c r="H172" s="30"/>
      <c r="I172" s="72">
        <v>180</v>
      </c>
      <c r="J172" s="3" t="s">
        <v>15</v>
      </c>
      <c r="K172" s="3" t="s">
        <v>889</v>
      </c>
      <c r="L172" s="3" t="s">
        <v>473</v>
      </c>
      <c r="M172" s="3" t="s">
        <v>453</v>
      </c>
      <c r="N172" s="8">
        <v>100000</v>
      </c>
      <c r="O172" s="3">
        <v>45</v>
      </c>
      <c r="P172" s="3">
        <v>150</v>
      </c>
      <c r="Q172" s="18"/>
      <c r="R172" s="14">
        <v>35940</v>
      </c>
      <c r="S172" s="3" t="s">
        <v>890</v>
      </c>
      <c r="T172" s="3" t="s">
        <v>891</v>
      </c>
      <c r="U172" s="30"/>
      <c r="V172" s="30"/>
      <c r="W172" s="40"/>
      <c r="X172" s="40"/>
      <c r="Y172" s="40"/>
    </row>
    <row r="173" spans="1:25" s="34" customFormat="1" ht="30" x14ac:dyDescent="0.25">
      <c r="A173" s="27" t="str">
        <f t="shared" si="10"/>
        <v xml:space="preserve"> </v>
      </c>
      <c r="B173" s="27" t="str">
        <f t="shared" si="11"/>
        <v xml:space="preserve"> </v>
      </c>
      <c r="C173" s="27" t="str">
        <f t="shared" si="12"/>
        <v xml:space="preserve"> </v>
      </c>
      <c r="D173" s="27" t="str">
        <f t="shared" si="13"/>
        <v xml:space="preserve"> </v>
      </c>
      <c r="E173" s="27">
        <f t="shared" si="14"/>
        <v>1</v>
      </c>
      <c r="F173" s="38"/>
      <c r="G173" s="30"/>
      <c r="H173" s="30"/>
      <c r="I173" s="72">
        <v>181</v>
      </c>
      <c r="J173" s="3" t="s">
        <v>15</v>
      </c>
      <c r="K173" s="3" t="s">
        <v>892</v>
      </c>
      <c r="L173" s="3" t="s">
        <v>473</v>
      </c>
      <c r="M173" s="3" t="s">
        <v>453</v>
      </c>
      <c r="N173" s="8">
        <v>300000</v>
      </c>
      <c r="O173" s="3">
        <v>15</v>
      </c>
      <c r="P173" s="3">
        <v>22</v>
      </c>
      <c r="Q173" s="18"/>
      <c r="R173" s="9" t="s">
        <v>893</v>
      </c>
      <c r="S173" s="3" t="s">
        <v>894</v>
      </c>
      <c r="T173" s="11"/>
      <c r="U173" s="30"/>
      <c r="V173" s="30"/>
      <c r="W173" s="40"/>
      <c r="X173" s="40"/>
      <c r="Y173" s="40"/>
    </row>
    <row r="174" spans="1:25" s="34" customFormat="1" ht="30" x14ac:dyDescent="0.25">
      <c r="A174" s="27"/>
      <c r="B174" s="27"/>
      <c r="C174" s="27"/>
      <c r="D174" s="27"/>
      <c r="E174" s="27">
        <f t="shared" si="14"/>
        <v>1</v>
      </c>
      <c r="F174" s="38"/>
      <c r="G174" s="27"/>
      <c r="H174" s="30"/>
      <c r="I174" s="72">
        <v>2</v>
      </c>
      <c r="J174" s="3" t="s">
        <v>15</v>
      </c>
      <c r="K174" s="3" t="s">
        <v>895</v>
      </c>
      <c r="L174" s="3" t="s">
        <v>378</v>
      </c>
      <c r="M174" s="3" t="s">
        <v>338</v>
      </c>
      <c r="N174" s="8">
        <v>200000</v>
      </c>
      <c r="O174" s="3">
        <v>10</v>
      </c>
      <c r="P174" s="3">
        <v>12</v>
      </c>
      <c r="Q174" s="3" t="s">
        <v>896</v>
      </c>
      <c r="R174" s="14" t="s">
        <v>897</v>
      </c>
      <c r="S174" s="3" t="s">
        <v>898</v>
      </c>
      <c r="T174" s="11"/>
      <c r="U174" s="30"/>
      <c r="V174" s="30"/>
      <c r="W174" s="40"/>
      <c r="X174" s="40"/>
      <c r="Y174" s="40"/>
    </row>
    <row r="175" spans="1:25" s="34" customFormat="1" ht="45" x14ac:dyDescent="0.25">
      <c r="A175" s="27"/>
      <c r="B175" s="27"/>
      <c r="C175" s="27"/>
      <c r="D175" s="27"/>
      <c r="E175" s="27">
        <f t="shared" si="14"/>
        <v>1</v>
      </c>
      <c r="F175" s="38"/>
      <c r="G175" s="30"/>
      <c r="H175" s="30"/>
      <c r="I175" s="72">
        <v>3</v>
      </c>
      <c r="J175" s="3" t="s">
        <v>15</v>
      </c>
      <c r="K175" s="3" t="s">
        <v>899</v>
      </c>
      <c r="L175" s="3" t="s">
        <v>518</v>
      </c>
      <c r="M175" s="3" t="s">
        <v>690</v>
      </c>
      <c r="N175" s="8">
        <v>420000</v>
      </c>
      <c r="O175" s="3">
        <v>39</v>
      </c>
      <c r="P175" s="3">
        <v>40</v>
      </c>
      <c r="Q175" s="3" t="s">
        <v>900</v>
      </c>
      <c r="R175" s="9">
        <v>43438</v>
      </c>
      <c r="S175" s="3" t="s">
        <v>901</v>
      </c>
      <c r="T175" s="11" t="s">
        <v>902</v>
      </c>
      <c r="U175" s="30"/>
      <c r="V175" s="30"/>
      <c r="W175" s="40"/>
      <c r="X175" s="40"/>
      <c r="Y175" s="40"/>
    </row>
    <row r="176" spans="1:25" s="34" customFormat="1" ht="45" x14ac:dyDescent="0.25">
      <c r="A176" s="27"/>
      <c r="B176" s="27"/>
      <c r="C176" s="27"/>
      <c r="D176" s="27"/>
      <c r="E176" s="27">
        <f t="shared" si="14"/>
        <v>1</v>
      </c>
      <c r="F176" s="38"/>
      <c r="G176" s="30"/>
      <c r="H176" s="30"/>
      <c r="I176" s="72">
        <v>4</v>
      </c>
      <c r="J176" s="3" t="s">
        <v>15</v>
      </c>
      <c r="K176" s="3" t="s">
        <v>903</v>
      </c>
      <c r="L176" s="3" t="s">
        <v>678</v>
      </c>
      <c r="M176" s="3" t="s">
        <v>453</v>
      </c>
      <c r="N176" s="8">
        <v>100000</v>
      </c>
      <c r="O176" s="3">
        <v>25</v>
      </c>
      <c r="P176" s="3">
        <v>25</v>
      </c>
      <c r="Q176" s="3" t="s">
        <v>904</v>
      </c>
      <c r="R176" s="14" t="s">
        <v>905</v>
      </c>
      <c r="S176" s="3" t="s">
        <v>916</v>
      </c>
      <c r="T176" s="11" t="s">
        <v>906</v>
      </c>
      <c r="U176" s="30"/>
      <c r="V176" s="30"/>
      <c r="W176" s="40"/>
      <c r="X176" s="40"/>
      <c r="Y176" s="40"/>
    </row>
    <row r="177" spans="1:26" s="34" customFormat="1" ht="30" x14ac:dyDescent="0.25">
      <c r="A177" s="27"/>
      <c r="B177" s="27"/>
      <c r="C177" s="27"/>
      <c r="D177" s="27"/>
      <c r="E177" s="27">
        <f t="shared" si="14"/>
        <v>1</v>
      </c>
      <c r="F177" s="38"/>
      <c r="G177" s="30"/>
      <c r="H177" s="30"/>
      <c r="I177" s="72">
        <v>185</v>
      </c>
      <c r="J177" s="3" t="s">
        <v>15</v>
      </c>
      <c r="K177" s="3" t="s">
        <v>907</v>
      </c>
      <c r="L177" s="3" t="s">
        <v>473</v>
      </c>
      <c r="M177" s="3" t="s">
        <v>453</v>
      </c>
      <c r="N177" s="8">
        <v>200000</v>
      </c>
      <c r="O177" s="3">
        <v>15</v>
      </c>
      <c r="P177" s="3">
        <v>15</v>
      </c>
      <c r="Q177" s="3" t="s">
        <v>908</v>
      </c>
      <c r="R177" s="14" t="s">
        <v>909</v>
      </c>
      <c r="S177" s="3" t="s">
        <v>910</v>
      </c>
      <c r="T177" s="11" t="s">
        <v>911</v>
      </c>
      <c r="U177" s="30"/>
      <c r="V177" s="30"/>
      <c r="W177" s="40"/>
      <c r="X177" s="40"/>
      <c r="Y177" s="40"/>
      <c r="Z177" s="34" t="s">
        <v>941</v>
      </c>
    </row>
    <row r="178" spans="1:26" s="34" customFormat="1" ht="45" x14ac:dyDescent="0.25">
      <c r="A178" s="27"/>
      <c r="B178" s="27"/>
      <c r="C178" s="27"/>
      <c r="D178" s="27"/>
      <c r="E178" s="27">
        <f t="shared" si="14"/>
        <v>1</v>
      </c>
      <c r="F178" s="38"/>
      <c r="G178" s="30"/>
      <c r="H178" s="30"/>
      <c r="I178" s="72">
        <v>5</v>
      </c>
      <c r="J178" s="3" t="s">
        <v>15</v>
      </c>
      <c r="K178" s="3" t="s">
        <v>915</v>
      </c>
      <c r="L178" s="3" t="s">
        <v>459</v>
      </c>
      <c r="M178" s="3" t="s">
        <v>453</v>
      </c>
      <c r="N178" s="8">
        <v>80000</v>
      </c>
      <c r="O178" s="3">
        <v>37</v>
      </c>
      <c r="P178" s="3">
        <v>45</v>
      </c>
      <c r="Q178" s="3" t="s">
        <v>917</v>
      </c>
      <c r="R178" s="9"/>
      <c r="S178" s="3"/>
      <c r="T178" s="11"/>
      <c r="U178" s="30"/>
      <c r="V178" s="30"/>
      <c r="W178" s="40"/>
      <c r="X178" s="40"/>
      <c r="Y178" s="40"/>
    </row>
    <row r="179" spans="1:26" s="34" customFormat="1" ht="75" x14ac:dyDescent="0.25">
      <c r="A179" s="27"/>
      <c r="B179" s="27"/>
      <c r="C179" s="27"/>
      <c r="D179" s="27"/>
      <c r="E179" s="27">
        <f t="shared" si="14"/>
        <v>1</v>
      </c>
      <c r="F179" s="38"/>
      <c r="G179" s="30"/>
      <c r="H179" s="30"/>
      <c r="I179" s="72">
        <v>6</v>
      </c>
      <c r="J179" s="3" t="s">
        <v>15</v>
      </c>
      <c r="K179" s="3" t="s">
        <v>918</v>
      </c>
      <c r="L179" s="3" t="s">
        <v>541</v>
      </c>
      <c r="M179" s="3" t="s">
        <v>690</v>
      </c>
      <c r="N179" s="8">
        <v>420000</v>
      </c>
      <c r="O179" s="3">
        <v>15</v>
      </c>
      <c r="P179" s="3">
        <v>34</v>
      </c>
      <c r="Q179" s="3" t="s">
        <v>919</v>
      </c>
      <c r="R179" s="14" t="s">
        <v>920</v>
      </c>
      <c r="S179" s="3" t="s">
        <v>921</v>
      </c>
      <c r="T179" s="11" t="s">
        <v>922</v>
      </c>
      <c r="U179" s="30"/>
      <c r="V179" s="30"/>
      <c r="W179" s="40"/>
      <c r="X179" s="40"/>
      <c r="Y179" s="40"/>
    </row>
    <row r="180" spans="1:26" s="34" customFormat="1" ht="30" x14ac:dyDescent="0.25">
      <c r="A180" s="27"/>
      <c r="B180" s="27"/>
      <c r="C180" s="27"/>
      <c r="D180" s="27"/>
      <c r="E180" s="27">
        <v>1</v>
      </c>
      <c r="F180" s="38"/>
      <c r="G180" s="30"/>
      <c r="H180" s="30"/>
      <c r="I180" s="72">
        <v>7</v>
      </c>
      <c r="J180" s="3" t="s">
        <v>15</v>
      </c>
      <c r="K180" s="3" t="s">
        <v>923</v>
      </c>
      <c r="L180" s="3" t="s">
        <v>466</v>
      </c>
      <c r="M180" s="3" t="s">
        <v>453</v>
      </c>
      <c r="N180" s="8">
        <v>100000</v>
      </c>
      <c r="O180" s="3">
        <v>15</v>
      </c>
      <c r="P180" s="3">
        <v>30</v>
      </c>
      <c r="Q180" s="3" t="s">
        <v>924</v>
      </c>
      <c r="R180" s="9">
        <v>43443</v>
      </c>
      <c r="S180" s="3" t="s">
        <v>925</v>
      </c>
      <c r="T180" s="11" t="s">
        <v>935</v>
      </c>
      <c r="U180" s="30"/>
      <c r="V180" s="30"/>
      <c r="W180" s="40"/>
      <c r="X180" s="40"/>
      <c r="Y180" s="40"/>
    </row>
    <row r="181" spans="1:26" s="34" customFormat="1" ht="30" x14ac:dyDescent="0.25">
      <c r="A181" s="27"/>
      <c r="B181" s="27"/>
      <c r="C181" s="27"/>
      <c r="D181" s="27"/>
      <c r="E181" s="27">
        <v>1</v>
      </c>
      <c r="F181" s="38"/>
      <c r="G181" s="27"/>
      <c r="H181" s="30"/>
      <c r="I181" s="72">
        <v>8</v>
      </c>
      <c r="J181" s="3" t="s">
        <v>15</v>
      </c>
      <c r="K181" s="3" t="s">
        <v>926</v>
      </c>
      <c r="L181" s="3" t="s">
        <v>371</v>
      </c>
      <c r="M181" s="3" t="s">
        <v>338</v>
      </c>
      <c r="N181" s="8">
        <v>500000</v>
      </c>
      <c r="O181" s="3">
        <v>39</v>
      </c>
      <c r="P181" s="3">
        <v>40</v>
      </c>
      <c r="Q181" s="3" t="s">
        <v>927</v>
      </c>
      <c r="R181" s="14" t="s">
        <v>928</v>
      </c>
      <c r="S181" s="3" t="s">
        <v>929</v>
      </c>
      <c r="T181" s="11" t="s">
        <v>934</v>
      </c>
      <c r="U181" s="30"/>
      <c r="V181" s="30"/>
      <c r="W181" s="40"/>
      <c r="X181" s="40"/>
      <c r="Y181" s="40"/>
    </row>
    <row r="182" spans="1:26" s="34" customFormat="1" ht="30" x14ac:dyDescent="0.25">
      <c r="A182" s="27">
        <v>1</v>
      </c>
      <c r="B182" s="27"/>
      <c r="C182" s="27"/>
      <c r="D182" s="27"/>
      <c r="E182" s="27"/>
      <c r="F182" s="38"/>
      <c r="G182" s="27"/>
      <c r="H182" s="30"/>
      <c r="I182" s="72">
        <v>190</v>
      </c>
      <c r="J182" s="28" t="s">
        <v>204</v>
      </c>
      <c r="K182" s="3" t="s">
        <v>930</v>
      </c>
      <c r="L182" s="3" t="s">
        <v>685</v>
      </c>
      <c r="M182" s="3" t="s">
        <v>338</v>
      </c>
      <c r="N182" s="3">
        <v>1700000</v>
      </c>
      <c r="O182" s="3">
        <v>38</v>
      </c>
      <c r="P182" s="3">
        <v>42</v>
      </c>
      <c r="Q182" s="3" t="s">
        <v>931</v>
      </c>
      <c r="R182" s="14" t="s">
        <v>932</v>
      </c>
      <c r="S182" s="3" t="s">
        <v>933</v>
      </c>
      <c r="T182" s="11" t="s">
        <v>936</v>
      </c>
      <c r="U182" s="30"/>
      <c r="V182" s="30"/>
      <c r="W182" s="40"/>
      <c r="X182" s="40"/>
      <c r="Y182" s="40"/>
    </row>
    <row r="183" spans="1:26" s="34" customFormat="1" ht="45" x14ac:dyDescent="0.25">
      <c r="A183" s="27"/>
      <c r="B183" s="27"/>
      <c r="C183" s="27"/>
      <c r="D183" s="27"/>
      <c r="E183" s="27">
        <v>1</v>
      </c>
      <c r="F183" s="38"/>
      <c r="G183" s="27"/>
      <c r="H183" s="30"/>
      <c r="I183" s="72">
        <v>9</v>
      </c>
      <c r="J183" s="3" t="s">
        <v>15</v>
      </c>
      <c r="K183" s="3" t="s">
        <v>937</v>
      </c>
      <c r="L183" s="3" t="s">
        <v>395</v>
      </c>
      <c r="M183" s="3" t="s">
        <v>338</v>
      </c>
      <c r="N183" s="8">
        <v>130000</v>
      </c>
      <c r="O183" s="3">
        <v>26</v>
      </c>
      <c r="P183" s="3">
        <v>30</v>
      </c>
      <c r="Q183" s="3" t="s">
        <v>938</v>
      </c>
      <c r="R183" s="14" t="s">
        <v>939</v>
      </c>
      <c r="S183" s="3" t="s">
        <v>940</v>
      </c>
      <c r="T183" s="11"/>
      <c r="U183" s="30"/>
      <c r="V183" s="30"/>
      <c r="W183" s="40"/>
      <c r="X183" s="40"/>
      <c r="Y183" s="40"/>
    </row>
    <row r="184" spans="1:26" s="34" customFormat="1" ht="45" x14ac:dyDescent="0.25">
      <c r="A184" s="27"/>
      <c r="B184" s="27"/>
      <c r="C184" s="27"/>
      <c r="D184" s="27"/>
      <c r="E184" s="27">
        <v>1</v>
      </c>
      <c r="F184" s="38"/>
      <c r="G184" s="30"/>
      <c r="H184" s="30"/>
      <c r="I184" s="72">
        <v>10</v>
      </c>
      <c r="J184" s="3" t="s">
        <v>15</v>
      </c>
      <c r="K184" s="3" t="s">
        <v>942</v>
      </c>
      <c r="L184" s="3" t="s">
        <v>324</v>
      </c>
      <c r="M184" s="3" t="s">
        <v>195</v>
      </c>
      <c r="N184" s="8">
        <v>1000000</v>
      </c>
      <c r="O184" s="3">
        <v>13</v>
      </c>
      <c r="P184" s="3">
        <v>26</v>
      </c>
      <c r="Q184" s="3" t="s">
        <v>944</v>
      </c>
      <c r="R184" s="14" t="s">
        <v>946</v>
      </c>
      <c r="S184" s="3" t="s">
        <v>947</v>
      </c>
      <c r="T184" s="11" t="s">
        <v>948</v>
      </c>
      <c r="U184" s="30"/>
      <c r="V184" s="30"/>
      <c r="W184" s="40"/>
      <c r="X184" s="40"/>
      <c r="Y184" s="40"/>
    </row>
    <row r="185" spans="1:26" s="34" customFormat="1" ht="75" x14ac:dyDescent="0.25">
      <c r="A185" s="27"/>
      <c r="B185" s="27"/>
      <c r="C185" s="27"/>
      <c r="D185" s="27"/>
      <c r="E185" s="27">
        <v>1</v>
      </c>
      <c r="F185" s="38"/>
      <c r="G185" s="30"/>
      <c r="H185" s="30"/>
      <c r="I185" s="72">
        <v>11</v>
      </c>
      <c r="J185" s="3" t="s">
        <v>15</v>
      </c>
      <c r="K185" s="3" t="s">
        <v>943</v>
      </c>
      <c r="L185" s="3" t="s">
        <v>253</v>
      </c>
      <c r="M185" s="3" t="s">
        <v>195</v>
      </c>
      <c r="N185" s="8">
        <v>1000000</v>
      </c>
      <c r="O185" s="3">
        <v>13</v>
      </c>
      <c r="P185" s="3">
        <v>28</v>
      </c>
      <c r="Q185" s="3" t="s">
        <v>945</v>
      </c>
      <c r="R185" s="14" t="s">
        <v>920</v>
      </c>
      <c r="S185" s="3"/>
      <c r="T185" s="11"/>
      <c r="U185" s="30"/>
      <c r="V185" s="30"/>
      <c r="W185" s="40"/>
      <c r="X185" s="40"/>
      <c r="Y185" s="40"/>
    </row>
    <row r="186" spans="1:26" s="34" customFormat="1" ht="60" x14ac:dyDescent="0.25">
      <c r="A186" s="27"/>
      <c r="B186" s="27"/>
      <c r="C186" s="27"/>
      <c r="D186" s="27"/>
      <c r="E186" s="27">
        <v>1</v>
      </c>
      <c r="F186" s="38"/>
      <c r="G186" s="30"/>
      <c r="H186" s="30"/>
      <c r="I186" s="72">
        <v>12</v>
      </c>
      <c r="J186" s="3" t="s">
        <v>15</v>
      </c>
      <c r="K186" s="3" t="s">
        <v>952</v>
      </c>
      <c r="L186" s="3" t="s">
        <v>682</v>
      </c>
      <c r="M186" s="3" t="s">
        <v>453</v>
      </c>
      <c r="N186" s="8">
        <v>250000</v>
      </c>
      <c r="O186" s="3">
        <v>25</v>
      </c>
      <c r="P186" s="3">
        <v>28</v>
      </c>
      <c r="Q186" s="3" t="s">
        <v>992</v>
      </c>
      <c r="R186" s="9"/>
      <c r="S186" s="3"/>
      <c r="T186" s="11"/>
      <c r="U186" s="30"/>
      <c r="V186" s="30"/>
      <c r="W186" s="40"/>
      <c r="X186" s="40"/>
      <c r="Y186" s="40"/>
    </row>
    <row r="187" spans="1:26" s="34" customFormat="1" ht="30" x14ac:dyDescent="0.3">
      <c r="A187" s="27"/>
      <c r="B187" s="27"/>
      <c r="C187" s="27">
        <v>1</v>
      </c>
      <c r="D187" s="27"/>
      <c r="E187" s="27"/>
      <c r="F187" s="38"/>
      <c r="G187" s="30"/>
      <c r="H187" s="30"/>
      <c r="I187" s="72"/>
      <c r="J187" s="28" t="s">
        <v>205</v>
      </c>
      <c r="K187" s="3" t="s">
        <v>957</v>
      </c>
      <c r="L187" s="3" t="s">
        <v>647</v>
      </c>
      <c r="M187" s="3" t="s">
        <v>690</v>
      </c>
      <c r="N187" s="133">
        <v>200000</v>
      </c>
      <c r="O187" s="134">
        <v>35</v>
      </c>
      <c r="P187" s="134">
        <v>20</v>
      </c>
      <c r="Q187" s="3"/>
      <c r="R187" s="9"/>
      <c r="S187" s="3"/>
      <c r="T187" s="11"/>
      <c r="U187" s="30"/>
      <c r="V187" s="30"/>
      <c r="W187" s="40"/>
      <c r="X187" s="40"/>
      <c r="Y187" s="40"/>
    </row>
    <row r="188" spans="1:26" s="34" customFormat="1" ht="30" x14ac:dyDescent="0.3">
      <c r="A188" s="27"/>
      <c r="B188" s="27"/>
      <c r="C188" s="27">
        <v>1</v>
      </c>
      <c r="D188" s="27"/>
      <c r="E188" s="27"/>
      <c r="F188" s="38"/>
      <c r="G188" s="30"/>
      <c r="H188" s="30"/>
      <c r="I188" s="72"/>
      <c r="J188" s="3" t="s">
        <v>205</v>
      </c>
      <c r="K188" s="3" t="s">
        <v>956</v>
      </c>
      <c r="L188" s="3" t="s">
        <v>445</v>
      </c>
      <c r="M188" s="3" t="s">
        <v>414</v>
      </c>
      <c r="N188" s="133">
        <v>200000</v>
      </c>
      <c r="O188" s="133">
        <v>25</v>
      </c>
      <c r="P188" s="134">
        <v>36</v>
      </c>
      <c r="Q188" s="3"/>
      <c r="R188" s="9"/>
      <c r="S188" s="3"/>
      <c r="T188" s="11"/>
      <c r="U188" s="30"/>
      <c r="V188" s="30"/>
      <c r="W188" s="40"/>
      <c r="X188" s="40"/>
      <c r="Y188" s="40"/>
    </row>
    <row r="189" spans="1:26" s="34" customFormat="1" ht="30" x14ac:dyDescent="0.25">
      <c r="A189" s="27"/>
      <c r="B189" s="27"/>
      <c r="C189" s="27"/>
      <c r="D189" s="27"/>
      <c r="E189" s="27">
        <v>1</v>
      </c>
      <c r="F189" s="38"/>
      <c r="G189" s="30"/>
      <c r="H189" s="30"/>
      <c r="I189" s="72">
        <v>13</v>
      </c>
      <c r="J189" s="3" t="s">
        <v>15</v>
      </c>
      <c r="K189" s="3" t="s">
        <v>988</v>
      </c>
      <c r="L189" s="3" t="s">
        <v>571</v>
      </c>
      <c r="M189" s="3" t="s">
        <v>556</v>
      </c>
      <c r="N189" s="8">
        <v>500000</v>
      </c>
      <c r="O189" s="8">
        <v>24</v>
      </c>
      <c r="P189" s="8">
        <v>36</v>
      </c>
      <c r="Q189" s="3" t="s">
        <v>994</v>
      </c>
      <c r="R189" s="9"/>
      <c r="S189" s="3"/>
      <c r="T189" s="11"/>
      <c r="U189" s="30"/>
      <c r="V189" s="30"/>
      <c r="W189" s="40"/>
      <c r="X189" s="40"/>
      <c r="Y189" s="40"/>
    </row>
    <row r="190" spans="1:26" s="34" customFormat="1" x14ac:dyDescent="0.25">
      <c r="A190" s="27"/>
      <c r="B190" s="27"/>
      <c r="C190" s="27"/>
      <c r="D190" s="27"/>
      <c r="E190" s="27">
        <v>1</v>
      </c>
      <c r="F190" s="38"/>
      <c r="G190" s="30"/>
      <c r="H190" s="30"/>
      <c r="I190" s="72">
        <v>14</v>
      </c>
      <c r="J190" s="3" t="s">
        <v>15</v>
      </c>
      <c r="K190" s="3" t="s">
        <v>855</v>
      </c>
      <c r="L190" s="3" t="s">
        <v>67</v>
      </c>
      <c r="M190" s="3" t="s">
        <v>17</v>
      </c>
      <c r="N190" s="8">
        <v>800000</v>
      </c>
      <c r="O190" s="3">
        <v>33</v>
      </c>
      <c r="P190" s="3">
        <v>53</v>
      </c>
      <c r="Q190" s="3" t="s">
        <v>989</v>
      </c>
      <c r="R190" s="9"/>
      <c r="S190" s="3"/>
      <c r="T190" s="11"/>
      <c r="U190" s="30"/>
      <c r="V190" s="30"/>
      <c r="W190" s="40"/>
      <c r="X190" s="40"/>
      <c r="Y190" s="40"/>
    </row>
    <row r="191" spans="1:26" s="34" customFormat="1" ht="30" x14ac:dyDescent="0.25">
      <c r="A191" s="27"/>
      <c r="B191" s="27"/>
      <c r="C191" s="27"/>
      <c r="D191" s="27"/>
      <c r="E191" s="27">
        <v>1</v>
      </c>
      <c r="F191" s="38"/>
      <c r="G191" s="30"/>
      <c r="H191" s="30"/>
      <c r="I191" s="72">
        <v>15</v>
      </c>
      <c r="J191" s="3" t="s">
        <v>15</v>
      </c>
      <c r="K191" s="3" t="s">
        <v>958</v>
      </c>
      <c r="L191" s="3" t="s">
        <v>295</v>
      </c>
      <c r="M191" s="3" t="s">
        <v>195</v>
      </c>
      <c r="N191" s="8">
        <v>1000000</v>
      </c>
      <c r="O191" s="3">
        <v>9</v>
      </c>
      <c r="P191" s="3">
        <v>25</v>
      </c>
      <c r="Q191" s="3" t="s">
        <v>990</v>
      </c>
      <c r="R191" s="9">
        <v>43374</v>
      </c>
      <c r="S191" s="3" t="s">
        <v>991</v>
      </c>
      <c r="T191" s="11"/>
      <c r="U191" s="30"/>
      <c r="V191" s="30"/>
      <c r="W191" s="40"/>
      <c r="X191" s="40"/>
      <c r="Y191" s="40"/>
    </row>
    <row r="192" spans="1:26" s="34" customFormat="1" ht="60" x14ac:dyDescent="0.25">
      <c r="A192" s="27"/>
      <c r="B192" s="27"/>
      <c r="C192" s="27"/>
      <c r="D192" s="27"/>
      <c r="E192" s="27">
        <v>1</v>
      </c>
      <c r="F192" s="38"/>
      <c r="G192" s="30"/>
      <c r="H192" s="30"/>
      <c r="I192" s="72">
        <v>16</v>
      </c>
      <c r="J192" s="3" t="s">
        <v>15</v>
      </c>
      <c r="K192" s="3" t="s">
        <v>959</v>
      </c>
      <c r="L192" s="3" t="s">
        <v>240</v>
      </c>
      <c r="M192" s="3" t="s">
        <v>195</v>
      </c>
      <c r="N192" s="8">
        <v>1000000</v>
      </c>
      <c r="O192" s="3">
        <v>20</v>
      </c>
      <c r="P192" s="3">
        <v>25</v>
      </c>
      <c r="Q192" s="3" t="s">
        <v>992</v>
      </c>
      <c r="R192" s="9"/>
      <c r="S192" s="3"/>
      <c r="T192" s="11"/>
      <c r="U192" s="30"/>
      <c r="V192" s="30"/>
      <c r="W192" s="40"/>
      <c r="X192" s="40"/>
      <c r="Y192" s="40"/>
    </row>
    <row r="193" spans="1:25" s="34" customFormat="1" ht="30" x14ac:dyDescent="0.25">
      <c r="A193" s="27" t="str">
        <f t="shared" si="10"/>
        <v xml:space="preserve"> </v>
      </c>
      <c r="B193" s="27" t="str">
        <f t="shared" si="11"/>
        <v xml:space="preserve"> </v>
      </c>
      <c r="C193" s="27" t="str">
        <f t="shared" si="12"/>
        <v xml:space="preserve"> </v>
      </c>
      <c r="D193" s="27" t="str">
        <f t="shared" si="13"/>
        <v xml:space="preserve"> </v>
      </c>
      <c r="E193" s="27">
        <v>1</v>
      </c>
      <c r="F193" s="38"/>
      <c r="G193" s="30"/>
      <c r="H193" s="30"/>
      <c r="I193" s="88">
        <v>17</v>
      </c>
      <c r="J193" s="3" t="s">
        <v>15</v>
      </c>
      <c r="K193" s="3" t="s">
        <v>960</v>
      </c>
      <c r="L193" s="3" t="s">
        <v>276</v>
      </c>
      <c r="M193" s="3" t="s">
        <v>195</v>
      </c>
      <c r="N193" s="8">
        <v>2000000</v>
      </c>
      <c r="O193" s="3">
        <v>7</v>
      </c>
      <c r="P193" s="3">
        <v>14</v>
      </c>
      <c r="Q193" s="3" t="s">
        <v>993</v>
      </c>
      <c r="R193" s="41"/>
      <c r="S193" s="32"/>
      <c r="T193" s="32"/>
      <c r="U193" s="40"/>
      <c r="V193" s="40"/>
      <c r="W193" s="40"/>
      <c r="X193" s="40"/>
      <c r="Y193" s="40"/>
    </row>
    <row r="194" spans="1:25" s="34" customFormat="1" ht="30" x14ac:dyDescent="0.25">
      <c r="A194" s="27"/>
      <c r="B194" s="27"/>
      <c r="C194" s="27">
        <v>1</v>
      </c>
      <c r="D194" s="27"/>
      <c r="E194" s="27"/>
      <c r="F194" s="38"/>
      <c r="G194" s="30"/>
      <c r="H194" s="30"/>
      <c r="I194" s="88"/>
      <c r="J194" s="28" t="s">
        <v>205</v>
      </c>
      <c r="K194" s="3" t="s">
        <v>1000</v>
      </c>
      <c r="L194" s="3"/>
      <c r="M194" s="3" t="s">
        <v>17</v>
      </c>
      <c r="N194" s="8">
        <v>1000000</v>
      </c>
      <c r="O194" s="3">
        <v>28</v>
      </c>
      <c r="P194" s="3">
        <v>36</v>
      </c>
      <c r="Q194" s="3" t="s">
        <v>1001</v>
      </c>
      <c r="R194" s="41"/>
      <c r="S194" s="32"/>
      <c r="T194" s="32"/>
      <c r="U194" s="40"/>
      <c r="V194" s="40"/>
      <c r="W194" s="40"/>
      <c r="X194" s="40"/>
      <c r="Y194" s="40"/>
    </row>
    <row r="195" spans="1:25" s="34" customFormat="1" ht="30" x14ac:dyDescent="0.25">
      <c r="A195" s="27"/>
      <c r="B195" s="27"/>
      <c r="C195" s="27">
        <v>1</v>
      </c>
      <c r="D195" s="27"/>
      <c r="E195" s="27"/>
      <c r="F195" s="38"/>
      <c r="G195" s="30"/>
      <c r="H195" s="30"/>
      <c r="I195" s="88"/>
      <c r="J195" s="28" t="s">
        <v>205</v>
      </c>
      <c r="K195" s="3" t="s">
        <v>1002</v>
      </c>
      <c r="L195" s="3"/>
      <c r="M195" s="3" t="s">
        <v>195</v>
      </c>
      <c r="N195" s="8">
        <v>1000000</v>
      </c>
      <c r="O195" s="3">
        <v>25</v>
      </c>
      <c r="P195" s="3">
        <v>34</v>
      </c>
      <c r="Q195" s="3" t="s">
        <v>1001</v>
      </c>
      <c r="R195" s="41"/>
      <c r="S195" s="32"/>
      <c r="T195" s="32"/>
      <c r="U195" s="40"/>
      <c r="V195" s="40"/>
      <c r="W195" s="40"/>
      <c r="X195" s="40"/>
      <c r="Y195" s="40"/>
    </row>
    <row r="196" spans="1:25" s="34" customFormat="1" ht="30" x14ac:dyDescent="0.25">
      <c r="A196" s="27">
        <v>1</v>
      </c>
      <c r="B196" s="27"/>
      <c r="C196" s="27"/>
      <c r="D196" s="27"/>
      <c r="E196" s="27"/>
      <c r="F196" s="38"/>
      <c r="G196" s="30"/>
      <c r="H196" s="30"/>
      <c r="I196" s="88"/>
      <c r="J196" s="28" t="s">
        <v>204</v>
      </c>
      <c r="K196" s="3" t="s">
        <v>1003</v>
      </c>
      <c r="L196" s="3"/>
      <c r="M196" s="3" t="s">
        <v>338</v>
      </c>
      <c r="N196" s="8">
        <v>500000</v>
      </c>
      <c r="O196" s="3">
        <v>9</v>
      </c>
      <c r="P196" s="3">
        <v>34</v>
      </c>
      <c r="Q196" s="3" t="s">
        <v>1004</v>
      </c>
      <c r="R196" s="41"/>
      <c r="S196" s="32"/>
      <c r="T196" s="32"/>
      <c r="U196" s="40"/>
      <c r="V196" s="40"/>
      <c r="W196" s="40"/>
      <c r="X196" s="40"/>
      <c r="Y196" s="40"/>
    </row>
    <row r="197" spans="1:25" s="34" customFormat="1" ht="30" x14ac:dyDescent="0.25">
      <c r="A197" s="27">
        <v>1</v>
      </c>
      <c r="B197" s="27"/>
      <c r="C197" s="27"/>
      <c r="D197" s="27"/>
      <c r="E197" s="27"/>
      <c r="F197" s="38"/>
      <c r="G197" s="30"/>
      <c r="H197" s="30"/>
      <c r="I197" s="88"/>
      <c r="J197" s="28" t="s">
        <v>204</v>
      </c>
      <c r="K197" s="3" t="s">
        <v>1005</v>
      </c>
      <c r="L197" s="3"/>
      <c r="M197" s="3" t="s">
        <v>453</v>
      </c>
      <c r="N197" s="8">
        <v>600000</v>
      </c>
      <c r="O197" s="3">
        <v>10</v>
      </c>
      <c r="P197" s="3">
        <v>25</v>
      </c>
      <c r="Q197" s="3"/>
      <c r="R197" s="41"/>
      <c r="S197" s="32"/>
      <c r="T197" s="32"/>
      <c r="U197" s="40"/>
      <c r="V197" s="40"/>
      <c r="W197" s="40"/>
      <c r="X197" s="40"/>
      <c r="Y197" s="40"/>
    </row>
    <row r="198" spans="1:25" s="34" customFormat="1" x14ac:dyDescent="0.25">
      <c r="A198" s="27"/>
      <c r="B198" s="27"/>
      <c r="C198" s="27"/>
      <c r="D198" s="27">
        <v>1</v>
      </c>
      <c r="E198" s="27"/>
      <c r="F198" s="38"/>
      <c r="G198" s="30"/>
      <c r="H198" s="30"/>
      <c r="I198" s="88"/>
      <c r="J198" s="15" t="s">
        <v>14</v>
      </c>
      <c r="K198" s="3" t="s">
        <v>1006</v>
      </c>
      <c r="L198" s="3"/>
      <c r="M198" s="3" t="s">
        <v>556</v>
      </c>
      <c r="N198" s="8">
        <v>700000</v>
      </c>
      <c r="O198" s="3">
        <v>25</v>
      </c>
      <c r="P198" s="3">
        <v>50</v>
      </c>
      <c r="Q198" s="3"/>
      <c r="R198" s="41"/>
      <c r="S198" s="32"/>
      <c r="T198" s="32"/>
      <c r="U198" s="40"/>
      <c r="V198" s="40"/>
      <c r="W198" s="40"/>
      <c r="X198" s="40"/>
      <c r="Y198" s="40"/>
    </row>
    <row r="199" spans="1:25" s="34" customFormat="1" x14ac:dyDescent="0.25">
      <c r="A199" s="27"/>
      <c r="B199" s="27"/>
      <c r="C199" s="27"/>
      <c r="D199" s="27">
        <v>1</v>
      </c>
      <c r="E199" s="27"/>
      <c r="F199" s="38"/>
      <c r="G199" s="30"/>
      <c r="H199" s="30"/>
      <c r="I199" s="88"/>
      <c r="J199" s="15" t="s">
        <v>14</v>
      </c>
      <c r="K199" s="3" t="s">
        <v>1007</v>
      </c>
      <c r="L199" s="3"/>
      <c r="M199" s="3" t="s">
        <v>593</v>
      </c>
      <c r="N199" s="8">
        <v>800000</v>
      </c>
      <c r="O199" s="3">
        <v>15</v>
      </c>
      <c r="P199" s="3">
        <v>25</v>
      </c>
      <c r="Q199" s="3"/>
      <c r="R199" s="41"/>
      <c r="S199" s="32"/>
      <c r="T199" s="32"/>
      <c r="U199" s="40"/>
      <c r="V199" s="40"/>
      <c r="W199" s="40"/>
      <c r="X199" s="40"/>
      <c r="Y199" s="40"/>
    </row>
    <row r="200" spans="1:25" s="34" customFormat="1" x14ac:dyDescent="0.25">
      <c r="A200" s="27"/>
      <c r="B200" s="27"/>
      <c r="C200" s="27"/>
      <c r="D200" s="27">
        <v>1</v>
      </c>
      <c r="E200" s="27"/>
      <c r="F200" s="38"/>
      <c r="G200" s="30"/>
      <c r="H200" s="30"/>
      <c r="I200" s="88"/>
      <c r="J200" s="15" t="s">
        <v>14</v>
      </c>
      <c r="K200" s="3" t="s">
        <v>1008</v>
      </c>
      <c r="L200" s="3"/>
      <c r="M200" s="3" t="s">
        <v>690</v>
      </c>
      <c r="N200" s="8">
        <v>500000</v>
      </c>
      <c r="O200" s="3">
        <v>15</v>
      </c>
      <c r="P200" s="3">
        <v>25</v>
      </c>
      <c r="Q200" s="3"/>
      <c r="R200" s="41"/>
      <c r="S200" s="32"/>
      <c r="T200" s="32"/>
      <c r="U200" s="40"/>
      <c r="V200" s="40"/>
      <c r="W200" s="40"/>
      <c r="X200" s="40"/>
      <c r="Y200" s="40"/>
    </row>
    <row r="201" spans="1:25" s="34" customFormat="1" x14ac:dyDescent="0.25">
      <c r="A201" s="27"/>
      <c r="B201" s="27"/>
      <c r="C201" s="27"/>
      <c r="D201" s="27"/>
      <c r="E201" s="27"/>
      <c r="F201" s="38"/>
      <c r="G201" s="30"/>
      <c r="H201" s="30"/>
      <c r="I201" s="88"/>
      <c r="J201" s="3"/>
      <c r="K201" s="3"/>
      <c r="L201" s="3"/>
      <c r="M201" s="3"/>
      <c r="N201" s="8"/>
      <c r="O201" s="3"/>
      <c r="P201" s="3"/>
      <c r="Q201" s="3"/>
      <c r="R201" s="41"/>
      <c r="S201" s="32"/>
      <c r="T201" s="32"/>
      <c r="U201" s="40"/>
      <c r="V201" s="40"/>
      <c r="W201" s="40"/>
      <c r="X201" s="40"/>
      <c r="Y201" s="40"/>
    </row>
    <row r="202" spans="1:25" s="34" customFormat="1" x14ac:dyDescent="0.25">
      <c r="A202" s="27" t="str">
        <f t="shared" si="10"/>
        <v xml:space="preserve"> </v>
      </c>
      <c r="B202" s="27" t="str">
        <f t="shared" si="11"/>
        <v xml:space="preserve"> </v>
      </c>
      <c r="C202" s="27" t="str">
        <f t="shared" si="12"/>
        <v xml:space="preserve"> </v>
      </c>
      <c r="D202" s="27" t="str">
        <f t="shared" si="13"/>
        <v xml:space="preserve"> </v>
      </c>
      <c r="E202" s="27" t="str">
        <f t="shared" si="14"/>
        <v xml:space="preserve"> </v>
      </c>
      <c r="F202" s="38"/>
      <c r="G202" s="30"/>
      <c r="H202" s="30"/>
      <c r="I202" s="88"/>
      <c r="J202" s="3"/>
      <c r="K202" s="3"/>
      <c r="L202" s="3"/>
      <c r="M202" s="3"/>
      <c r="N202" s="3"/>
      <c r="O202" s="3"/>
      <c r="P202" s="3"/>
      <c r="Q202" s="3"/>
      <c r="R202" s="41"/>
      <c r="S202" s="32"/>
      <c r="T202" s="32"/>
      <c r="U202" s="40"/>
      <c r="V202" s="40"/>
      <c r="W202" s="40"/>
      <c r="X202" s="40"/>
      <c r="Y202" s="40"/>
    </row>
    <row r="203" spans="1:25" s="34" customFormat="1" x14ac:dyDescent="0.25">
      <c r="A203" s="27" t="str">
        <f t="shared" si="10"/>
        <v xml:space="preserve"> </v>
      </c>
      <c r="B203" s="27" t="str">
        <f t="shared" si="11"/>
        <v xml:space="preserve"> </v>
      </c>
      <c r="C203" s="27" t="str">
        <f t="shared" si="12"/>
        <v xml:space="preserve"> </v>
      </c>
      <c r="D203" s="27" t="str">
        <f t="shared" si="13"/>
        <v xml:space="preserve"> </v>
      </c>
      <c r="E203" s="27" t="str">
        <f t="shared" si="14"/>
        <v xml:space="preserve"> </v>
      </c>
      <c r="F203" s="38"/>
      <c r="G203" s="30"/>
      <c r="H203" s="30"/>
      <c r="I203" s="88"/>
      <c r="J203" s="163" t="s">
        <v>1020</v>
      </c>
      <c r="K203" s="3"/>
      <c r="L203" s="3"/>
      <c r="M203" s="162">
        <f>SUBTOTAL(3,M9:M201)</f>
        <v>191</v>
      </c>
      <c r="N203" s="164">
        <f>SUBTOTAL(9,N9:N201)</f>
        <v>139761900</v>
      </c>
      <c r="O203" s="164">
        <f>SUBTOTAL(9,O9:O201)</f>
        <v>4474</v>
      </c>
      <c r="P203" s="164">
        <f>SUBTOTAL(9,P9:P201)</f>
        <v>7789</v>
      </c>
      <c r="Q203" s="3"/>
      <c r="R203" s="41"/>
      <c r="S203" s="32"/>
      <c r="T203" s="32"/>
      <c r="U203" s="40"/>
      <c r="V203" s="40"/>
      <c r="W203" s="40"/>
      <c r="X203" s="40"/>
      <c r="Y203" s="40"/>
    </row>
    <row r="204" spans="1:25" s="34" customFormat="1" x14ac:dyDescent="0.25">
      <c r="A204" s="43"/>
      <c r="B204" s="43"/>
      <c r="C204" s="43"/>
      <c r="D204" s="43"/>
      <c r="E204" s="43"/>
      <c r="F204" s="43"/>
      <c r="G204" s="43"/>
      <c r="H204" s="43"/>
      <c r="I204" s="89"/>
      <c r="J204" s="35"/>
      <c r="K204" s="95"/>
      <c r="L204" s="95"/>
      <c r="M204" s="3"/>
      <c r="N204" s="95"/>
      <c r="O204" s="95"/>
      <c r="P204" s="95"/>
      <c r="Q204" s="35"/>
      <c r="R204" s="35"/>
      <c r="S204" s="35"/>
      <c r="T204" s="35"/>
      <c r="U204" s="49"/>
      <c r="V204" s="49"/>
      <c r="W204" s="49"/>
      <c r="X204" s="49"/>
      <c r="Y204" s="49"/>
    </row>
    <row r="205" spans="1:25" s="34" customFormat="1" x14ac:dyDescent="0.25">
      <c r="A205" s="43"/>
      <c r="B205" s="43"/>
      <c r="C205" s="43"/>
      <c r="D205" s="43"/>
      <c r="E205" s="43"/>
      <c r="F205" s="43"/>
      <c r="G205" s="43"/>
      <c r="H205" s="43"/>
      <c r="I205" s="89"/>
      <c r="J205" s="35"/>
      <c r="K205" s="95"/>
      <c r="L205" s="95"/>
      <c r="M205" s="95"/>
      <c r="N205" s="135"/>
      <c r="O205" s="135"/>
      <c r="P205" s="135"/>
      <c r="Q205" s="35"/>
      <c r="R205" s="85"/>
      <c r="S205" s="35"/>
      <c r="T205" s="35"/>
      <c r="U205" s="49"/>
      <c r="V205" s="49"/>
      <c r="W205" s="49"/>
      <c r="X205" s="49"/>
      <c r="Y205" s="49"/>
    </row>
    <row r="206" spans="1:25" s="34" customFormat="1" x14ac:dyDescent="0.25">
      <c r="A206" s="43"/>
      <c r="B206" s="43"/>
      <c r="C206" s="43"/>
      <c r="D206" s="43"/>
      <c r="E206" s="43"/>
      <c r="F206" s="43"/>
      <c r="G206" s="43"/>
      <c r="H206" s="43"/>
      <c r="I206" s="89"/>
      <c r="J206" s="35"/>
      <c r="K206" s="95"/>
      <c r="L206" s="95"/>
      <c r="M206" s="95"/>
      <c r="N206" s="136"/>
      <c r="O206" s="137"/>
      <c r="P206" s="137"/>
      <c r="Q206" s="35"/>
      <c r="R206" s="85"/>
      <c r="S206" s="35"/>
      <c r="T206" s="35"/>
      <c r="U206" s="49"/>
      <c r="V206" s="49"/>
      <c r="W206" s="49"/>
      <c r="X206" s="49"/>
      <c r="Y206" s="49"/>
    </row>
    <row r="207" spans="1:25" s="34" customFormat="1" x14ac:dyDescent="0.25">
      <c r="A207" s="43"/>
      <c r="B207" s="43"/>
      <c r="C207" s="43"/>
      <c r="D207" s="43"/>
      <c r="E207" s="43"/>
      <c r="F207" s="43"/>
      <c r="G207" s="43"/>
      <c r="H207" s="43"/>
      <c r="I207" s="89"/>
      <c r="J207" s="35"/>
      <c r="K207" s="95"/>
      <c r="L207" s="95"/>
      <c r="M207" s="95"/>
      <c r="N207" s="138"/>
      <c r="O207" s="138"/>
      <c r="P207" s="138"/>
      <c r="Q207" s="35"/>
      <c r="R207" s="85"/>
      <c r="S207" s="35"/>
      <c r="T207" s="35"/>
      <c r="U207" s="49"/>
      <c r="V207" s="49"/>
      <c r="W207" s="49"/>
      <c r="X207" s="49"/>
      <c r="Y207" s="49"/>
    </row>
  </sheetData>
  <autoFilter ref="A8:Y202"/>
  <mergeCells count="26">
    <mergeCell ref="J2:J4"/>
    <mergeCell ref="A2:D2"/>
    <mergeCell ref="F2:F6"/>
    <mergeCell ref="G2:G6"/>
    <mergeCell ref="H2:H6"/>
    <mergeCell ref="I2:I6"/>
    <mergeCell ref="S2:S6"/>
    <mergeCell ref="T2:T6"/>
    <mergeCell ref="U2:W3"/>
    <mergeCell ref="X2:X6"/>
    <mergeCell ref="K2:K4"/>
    <mergeCell ref="L2:L4"/>
    <mergeCell ref="M2:M4"/>
    <mergeCell ref="N2:N4"/>
    <mergeCell ref="O2:O4"/>
    <mergeCell ref="P2:P4"/>
    <mergeCell ref="J1:Q1"/>
    <mergeCell ref="Y2:Y6"/>
    <mergeCell ref="A3:D3"/>
    <mergeCell ref="U4:U5"/>
    <mergeCell ref="V4:V5"/>
    <mergeCell ref="W4:W6"/>
    <mergeCell ref="J5:M5"/>
    <mergeCell ref="J6:M6"/>
    <mergeCell ref="Q2:Q6"/>
    <mergeCell ref="R2:R6"/>
  </mergeCells>
  <printOptions horizontalCentered="1"/>
  <pageMargins left="0" right="0" top="0" bottom="0" header="0" footer="0"/>
  <pageSetup scale="90" orientation="landscape" r:id="rId1"/>
  <headerFooter>
    <oddFooter>&amp;CTrang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topLeftCell="A4" zoomScale="90" zoomScaleNormal="90" workbookViewId="0">
      <selection activeCell="B14" sqref="B14"/>
    </sheetView>
  </sheetViews>
  <sheetFormatPr defaultRowHeight="18.75" x14ac:dyDescent="0.25"/>
  <cols>
    <col min="1" max="1" width="31.140625" style="52" customWidth="1"/>
    <col min="2" max="6" width="20.7109375" style="51" customWidth="1"/>
    <col min="7" max="7" width="23" style="51" customWidth="1"/>
    <col min="8" max="9" width="20.7109375" style="51" customWidth="1"/>
    <col min="10" max="16384" width="9.140625" style="51"/>
  </cols>
  <sheetData>
    <row r="2" spans="1:9" x14ac:dyDescent="0.25">
      <c r="A2" s="253" t="s">
        <v>739</v>
      </c>
      <c r="B2" s="53" t="s">
        <v>740</v>
      </c>
      <c r="C2" s="53" t="s">
        <v>742</v>
      </c>
      <c r="D2" s="53" t="s">
        <v>742</v>
      </c>
      <c r="E2" s="53" t="s">
        <v>745</v>
      </c>
      <c r="F2" s="53" t="s">
        <v>745</v>
      </c>
      <c r="G2" s="53" t="s">
        <v>745</v>
      </c>
      <c r="H2" s="53" t="s">
        <v>745</v>
      </c>
      <c r="I2" s="53" t="s">
        <v>745</v>
      </c>
    </row>
    <row r="3" spans="1:9" x14ac:dyDescent="0.25">
      <c r="A3" s="253"/>
      <c r="B3" s="54" t="s">
        <v>741</v>
      </c>
      <c r="C3" s="54" t="s">
        <v>743</v>
      </c>
      <c r="D3" s="54" t="s">
        <v>744</v>
      </c>
      <c r="E3" s="54" t="s">
        <v>746</v>
      </c>
      <c r="F3" s="54" t="s">
        <v>747</v>
      </c>
      <c r="G3" s="54" t="s">
        <v>743</v>
      </c>
      <c r="H3" s="54" t="s">
        <v>748</v>
      </c>
      <c r="I3" s="54" t="s">
        <v>749</v>
      </c>
    </row>
    <row r="4" spans="1:9" x14ac:dyDescent="0.25">
      <c r="A4" s="55" t="s">
        <v>750</v>
      </c>
      <c r="B4" s="56" t="s">
        <v>751</v>
      </c>
      <c r="C4" s="56">
        <v>144</v>
      </c>
      <c r="D4" s="56" t="s">
        <v>752</v>
      </c>
      <c r="E4" s="56" t="s">
        <v>753</v>
      </c>
      <c r="F4" s="56" t="s">
        <v>754</v>
      </c>
      <c r="G4" s="56" t="s">
        <v>755</v>
      </c>
      <c r="H4" s="56" t="s">
        <v>756</v>
      </c>
      <c r="I4" s="56" t="s">
        <v>757</v>
      </c>
    </row>
    <row r="5" spans="1:9" x14ac:dyDescent="0.25">
      <c r="A5" s="55" t="s">
        <v>758</v>
      </c>
      <c r="B5" s="57">
        <v>97.2</v>
      </c>
      <c r="C5" s="57">
        <v>73</v>
      </c>
      <c r="D5" s="57">
        <v>61.1</v>
      </c>
      <c r="E5" s="57">
        <v>85.429000000000002</v>
      </c>
      <c r="F5" s="57">
        <v>107.7</v>
      </c>
      <c r="G5" s="57">
        <v>164.9</v>
      </c>
      <c r="H5" s="57">
        <v>210.089</v>
      </c>
      <c r="I5" s="57">
        <v>96.5</v>
      </c>
    </row>
    <row r="6" spans="1:9" ht="37.5" x14ac:dyDescent="0.25">
      <c r="A6" s="55" t="s">
        <v>759</v>
      </c>
      <c r="B6" s="58">
        <v>819</v>
      </c>
      <c r="C6" s="58">
        <v>507</v>
      </c>
      <c r="D6" s="58">
        <v>772</v>
      </c>
      <c r="E6" s="58">
        <v>664</v>
      </c>
      <c r="F6" s="58">
        <v>688</v>
      </c>
      <c r="G6" s="58">
        <v>419</v>
      </c>
      <c r="H6" s="58">
        <v>424</v>
      </c>
      <c r="I6" s="58">
        <v>419</v>
      </c>
    </row>
    <row r="7" spans="1:9" x14ac:dyDescent="0.25">
      <c r="A7" s="254" t="s">
        <v>760</v>
      </c>
      <c r="B7" s="60"/>
      <c r="C7" s="61"/>
      <c r="D7" s="61"/>
      <c r="E7" s="61"/>
      <c r="F7" s="61"/>
      <c r="G7" s="61"/>
      <c r="H7" s="61"/>
      <c r="I7" s="61"/>
    </row>
    <row r="8" spans="1:9" x14ac:dyDescent="0.25">
      <c r="A8" s="254"/>
      <c r="B8" s="62" t="s">
        <v>770</v>
      </c>
      <c r="C8" s="62" t="s">
        <v>772</v>
      </c>
      <c r="D8" s="62" t="s">
        <v>783</v>
      </c>
      <c r="E8" s="62" t="s">
        <v>790</v>
      </c>
      <c r="F8" s="62" t="s">
        <v>801</v>
      </c>
      <c r="G8" s="61"/>
      <c r="H8" s="62" t="s">
        <v>822</v>
      </c>
      <c r="I8" s="62" t="s">
        <v>838</v>
      </c>
    </row>
    <row r="9" spans="1:9" x14ac:dyDescent="0.25">
      <c r="A9" s="254"/>
      <c r="B9" s="61" t="s">
        <v>762</v>
      </c>
      <c r="C9" s="61" t="s">
        <v>773</v>
      </c>
      <c r="D9" s="61" t="s">
        <v>744</v>
      </c>
      <c r="E9" s="61" t="s">
        <v>791</v>
      </c>
      <c r="F9" s="61" t="s">
        <v>802</v>
      </c>
      <c r="G9" s="61"/>
      <c r="H9" s="61" t="s">
        <v>823</v>
      </c>
      <c r="I9" s="61" t="s">
        <v>839</v>
      </c>
    </row>
    <row r="10" spans="1:9" x14ac:dyDescent="0.25">
      <c r="A10" s="254"/>
      <c r="B10" s="61" t="s">
        <v>588</v>
      </c>
      <c r="C10" s="61" t="s">
        <v>774</v>
      </c>
      <c r="D10" s="61" t="s">
        <v>784</v>
      </c>
      <c r="E10" s="61" t="s">
        <v>792</v>
      </c>
      <c r="F10" s="61" t="s">
        <v>803</v>
      </c>
      <c r="G10" s="61"/>
      <c r="H10" s="61" t="s">
        <v>824</v>
      </c>
      <c r="I10" s="61"/>
    </row>
    <row r="11" spans="1:9" x14ac:dyDescent="0.25">
      <c r="A11" s="254"/>
      <c r="B11" s="61" t="s">
        <v>763</v>
      </c>
      <c r="C11" s="61" t="s">
        <v>775</v>
      </c>
      <c r="D11" s="61" t="s">
        <v>785</v>
      </c>
      <c r="E11" s="61"/>
      <c r="F11" s="61" t="s">
        <v>804</v>
      </c>
      <c r="G11" s="61"/>
      <c r="H11" s="61" t="s">
        <v>825</v>
      </c>
      <c r="I11" s="61"/>
    </row>
    <row r="12" spans="1:9" x14ac:dyDescent="0.25">
      <c r="A12" s="254"/>
      <c r="B12" s="61" t="s">
        <v>764</v>
      </c>
      <c r="C12" s="61" t="s">
        <v>776</v>
      </c>
      <c r="D12" s="61"/>
      <c r="E12" s="61"/>
      <c r="F12" s="61" t="s">
        <v>805</v>
      </c>
      <c r="G12" s="61"/>
      <c r="H12" s="61"/>
      <c r="I12" s="61"/>
    </row>
    <row r="13" spans="1:9" x14ac:dyDescent="0.25">
      <c r="A13" s="254"/>
      <c r="B13" s="61" t="s">
        <v>765</v>
      </c>
      <c r="C13" s="61"/>
      <c r="D13" s="61"/>
      <c r="E13" s="61"/>
      <c r="F13" s="61"/>
      <c r="G13" s="61"/>
      <c r="H13" s="61"/>
      <c r="I13" s="61"/>
    </row>
    <row r="14" spans="1:9" x14ac:dyDescent="0.25">
      <c r="A14" s="254"/>
      <c r="B14" s="62" t="s">
        <v>771</v>
      </c>
      <c r="C14" s="62" t="s">
        <v>777</v>
      </c>
      <c r="D14" s="62" t="s">
        <v>786</v>
      </c>
      <c r="E14" s="62" t="s">
        <v>793</v>
      </c>
      <c r="F14" s="62" t="s">
        <v>806</v>
      </c>
      <c r="G14" s="62" t="s">
        <v>813</v>
      </c>
      <c r="H14" s="60" t="s">
        <v>826</v>
      </c>
      <c r="I14" s="62" t="s">
        <v>840</v>
      </c>
    </row>
    <row r="15" spans="1:9" x14ac:dyDescent="0.25">
      <c r="A15" s="254"/>
      <c r="B15" s="61" t="s">
        <v>766</v>
      </c>
      <c r="C15" s="61" t="s">
        <v>778</v>
      </c>
      <c r="D15" s="61" t="s">
        <v>787</v>
      </c>
      <c r="E15" s="61" t="s">
        <v>794</v>
      </c>
      <c r="F15" s="61" t="s">
        <v>807</v>
      </c>
      <c r="G15" s="61" t="s">
        <v>814</v>
      </c>
      <c r="H15" s="61" t="s">
        <v>748</v>
      </c>
      <c r="I15" s="61" t="s">
        <v>841</v>
      </c>
    </row>
    <row r="16" spans="1:9" x14ac:dyDescent="0.25">
      <c r="A16" s="254"/>
      <c r="B16" s="61" t="s">
        <v>767</v>
      </c>
      <c r="C16" s="61" t="s">
        <v>779</v>
      </c>
      <c r="D16" s="61" t="s">
        <v>788</v>
      </c>
      <c r="E16" s="61" t="s">
        <v>795</v>
      </c>
      <c r="F16" s="61" t="s">
        <v>808</v>
      </c>
      <c r="G16" s="61" t="s">
        <v>815</v>
      </c>
      <c r="H16" s="61" t="s">
        <v>827</v>
      </c>
      <c r="I16" s="61" t="s">
        <v>842</v>
      </c>
    </row>
    <row r="17" spans="1:9" ht="17.25" customHeight="1" x14ac:dyDescent="0.25">
      <c r="A17" s="254"/>
      <c r="B17" s="61" t="s">
        <v>768</v>
      </c>
      <c r="C17" s="61" t="s">
        <v>780</v>
      </c>
      <c r="D17" s="61" t="s">
        <v>789</v>
      </c>
      <c r="E17" s="61" t="s">
        <v>796</v>
      </c>
      <c r="F17" s="61" t="s">
        <v>809</v>
      </c>
      <c r="G17" s="61" t="s">
        <v>816</v>
      </c>
      <c r="H17" s="61" t="s">
        <v>828</v>
      </c>
      <c r="I17" s="61" t="s">
        <v>741</v>
      </c>
    </row>
    <row r="18" spans="1:9" x14ac:dyDescent="0.25">
      <c r="A18" s="254"/>
      <c r="B18" s="61" t="s">
        <v>769</v>
      </c>
      <c r="C18" s="61" t="s">
        <v>781</v>
      </c>
      <c r="D18" s="61"/>
      <c r="E18" s="61" t="s">
        <v>797</v>
      </c>
      <c r="F18" s="61" t="s">
        <v>810</v>
      </c>
      <c r="G18" s="61" t="s">
        <v>817</v>
      </c>
      <c r="H18" s="61" t="s">
        <v>829</v>
      </c>
      <c r="I18" s="61" t="s">
        <v>843</v>
      </c>
    </row>
    <row r="19" spans="1:9" x14ac:dyDescent="0.25">
      <c r="A19" s="254"/>
      <c r="B19" s="61"/>
      <c r="C19" s="61" t="s">
        <v>782</v>
      </c>
      <c r="D19" s="61"/>
      <c r="E19" s="61" t="s">
        <v>798</v>
      </c>
      <c r="F19" s="61" t="s">
        <v>811</v>
      </c>
      <c r="G19" s="61" t="s">
        <v>818</v>
      </c>
      <c r="H19" s="61" t="s">
        <v>830</v>
      </c>
      <c r="I19" s="61" t="s">
        <v>749</v>
      </c>
    </row>
    <row r="20" spans="1:9" x14ac:dyDescent="0.25">
      <c r="A20" s="254"/>
      <c r="B20" s="61"/>
      <c r="C20" s="61"/>
      <c r="D20" s="61"/>
      <c r="E20" s="61" t="s">
        <v>799</v>
      </c>
      <c r="F20" s="61" t="s">
        <v>812</v>
      </c>
      <c r="G20" s="61" t="s">
        <v>819</v>
      </c>
      <c r="H20" s="61" t="s">
        <v>831</v>
      </c>
      <c r="I20" s="61" t="s">
        <v>656</v>
      </c>
    </row>
    <row r="21" spans="1:9" x14ac:dyDescent="0.25">
      <c r="A21" s="254"/>
      <c r="B21" s="61"/>
      <c r="C21" s="61"/>
      <c r="D21" s="61"/>
      <c r="E21" s="61" t="s">
        <v>800</v>
      </c>
      <c r="F21" s="61"/>
      <c r="G21" s="61" t="s">
        <v>820</v>
      </c>
      <c r="H21" s="61" t="s">
        <v>832</v>
      </c>
      <c r="I21" s="61" t="s">
        <v>844</v>
      </c>
    </row>
    <row r="22" spans="1:9" x14ac:dyDescent="0.25">
      <c r="A22" s="254"/>
      <c r="B22" s="61"/>
      <c r="C22" s="61"/>
      <c r="D22" s="61"/>
      <c r="E22" s="61"/>
      <c r="F22" s="61"/>
      <c r="G22" s="61" t="s">
        <v>821</v>
      </c>
      <c r="H22" s="61" t="s">
        <v>833</v>
      </c>
      <c r="I22" s="61" t="s">
        <v>845</v>
      </c>
    </row>
    <row r="23" spans="1:9" x14ac:dyDescent="0.25">
      <c r="A23" s="254"/>
      <c r="B23" s="61"/>
      <c r="C23" s="61"/>
      <c r="D23" s="61"/>
      <c r="E23" s="61"/>
      <c r="F23" s="61"/>
      <c r="G23" s="61"/>
      <c r="H23" s="61" t="s">
        <v>834</v>
      </c>
      <c r="I23" s="61" t="s">
        <v>846</v>
      </c>
    </row>
    <row r="24" spans="1:9" x14ac:dyDescent="0.25">
      <c r="A24" s="254"/>
      <c r="B24" s="61"/>
      <c r="C24" s="61"/>
      <c r="D24" s="61"/>
      <c r="E24" s="61"/>
      <c r="F24" s="61"/>
      <c r="G24" s="61"/>
      <c r="H24" s="61" t="s">
        <v>835</v>
      </c>
      <c r="I24" s="61"/>
    </row>
    <row r="25" spans="1:9" x14ac:dyDescent="0.25">
      <c r="A25" s="254"/>
      <c r="B25" s="61"/>
      <c r="C25" s="61"/>
      <c r="D25" s="61"/>
      <c r="E25" s="61"/>
      <c r="F25" s="61"/>
      <c r="G25" s="61"/>
      <c r="H25" s="61" t="s">
        <v>836</v>
      </c>
      <c r="I25" s="61"/>
    </row>
    <row r="26" spans="1:9" x14ac:dyDescent="0.25">
      <c r="A26" s="254"/>
      <c r="B26" s="61"/>
      <c r="C26" s="61"/>
      <c r="D26" s="61"/>
      <c r="E26" s="61"/>
      <c r="F26" s="61"/>
      <c r="G26" s="61"/>
      <c r="H26" s="61" t="s">
        <v>837</v>
      </c>
      <c r="I26" s="61"/>
    </row>
    <row r="27" spans="1:9" x14ac:dyDescent="0.25">
      <c r="A27" s="254"/>
      <c r="B27" s="61"/>
      <c r="C27" s="61"/>
      <c r="D27" s="61"/>
      <c r="E27" s="61"/>
      <c r="F27" s="61"/>
      <c r="G27" s="61"/>
      <c r="H27" s="61"/>
      <c r="I27" s="61"/>
    </row>
    <row r="28" spans="1:9" x14ac:dyDescent="0.25">
      <c r="A28" s="55" t="s">
        <v>761</v>
      </c>
      <c r="B28" s="56">
        <v>2010</v>
      </c>
      <c r="C28" s="56">
        <v>2015</v>
      </c>
      <c r="D28" s="56">
        <v>2005</v>
      </c>
      <c r="E28" s="56">
        <v>1913</v>
      </c>
      <c r="F28" s="56">
        <v>2000</v>
      </c>
      <c r="G28" s="56">
        <v>1908</v>
      </c>
      <c r="H28" s="56">
        <v>1917</v>
      </c>
      <c r="I28" s="59">
        <v>1999</v>
      </c>
    </row>
  </sheetData>
  <mergeCells count="2">
    <mergeCell ref="A2:A3"/>
    <mergeCell ref="A7:A27"/>
  </mergeCells>
  <hyperlinks>
    <hyperlink ref="B3" r:id="rId1" tooltip="Vị Thanh" display="https://vi.wikipedia.org/wiki/V%E1%BB%8B_Thanh"/>
    <hyperlink ref="C3" r:id="rId2" tooltip="Long Mỹ (thị xã)" display="https://vi.wikipedia.org/wiki/Long_M%E1%BB%B9_(th%E1%BB%8B_x%C3%A3)"/>
    <hyperlink ref="D3" r:id="rId3" tooltip="Ngã Bảy" display="https://vi.wikipedia.org/wiki/Ng%C3%A3_B%E1%BA%A3y"/>
    <hyperlink ref="E3" r:id="rId4" tooltip="Châu Thành, Hậu Giang" display="https://vi.wikipedia.org/wiki/Ch%C3%A2u_Th%C3%A0nh,_H%E1%BA%ADu_Giang"/>
    <hyperlink ref="F3" r:id="rId5" tooltip="Châu Thành A" display="https://vi.wikipedia.org/wiki/Ch%C3%A2u_Th%C3%A0nh_A"/>
    <hyperlink ref="G3" r:id="rId6" tooltip="Long Mỹ" display="https://vi.wikipedia.org/wiki/Long_M%E1%BB%B9"/>
    <hyperlink ref="H3" r:id="rId7" tooltip="Phụng Hiệp" display="https://vi.wikipedia.org/wiki/Ph%E1%BB%A5ng_Hi%E1%BB%87p"/>
    <hyperlink ref="I3" r:id="rId8" tooltip="Vị Thủy" display="https://vi.wikipedia.org/wiki/V%E1%BB%8B_Th%E1%BB%A7y"/>
  </hyperlinks>
  <printOptions horizontalCentered="1"/>
  <pageMargins left="0.2" right="0" top="0.25" bottom="0.25" header="0.3" footer="0.25"/>
  <pageSetup scale="65" orientation="landscape"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90" zoomScaleNormal="90" workbookViewId="0">
      <selection activeCell="I19" sqref="I19"/>
    </sheetView>
  </sheetViews>
  <sheetFormatPr defaultRowHeight="23.25" x14ac:dyDescent="0.35"/>
  <cols>
    <col min="1" max="1" width="5.7109375" style="127" bestFit="1" customWidth="1"/>
    <col min="2" max="2" width="20.42578125" style="127" bestFit="1" customWidth="1"/>
    <col min="3" max="8" width="10.7109375" style="127" customWidth="1"/>
    <col min="9" max="9" width="10.7109375" style="128" customWidth="1"/>
    <col min="10" max="10" width="12.7109375" style="128" customWidth="1"/>
    <col min="11" max="16" width="10.7109375" style="127" customWidth="1"/>
    <col min="17" max="16384" width="9.140625" style="127"/>
  </cols>
  <sheetData>
    <row r="1" spans="1:16" x14ac:dyDescent="0.35">
      <c r="A1" s="255" t="s">
        <v>996</v>
      </c>
      <c r="B1" s="255"/>
      <c r="C1" s="255"/>
      <c r="D1" s="255"/>
      <c r="E1" s="255"/>
      <c r="F1" s="255"/>
      <c r="G1" s="255"/>
      <c r="H1" s="255"/>
      <c r="I1" s="255"/>
      <c r="J1" s="255"/>
      <c r="K1" s="255"/>
      <c r="L1" s="255"/>
      <c r="M1" s="255"/>
      <c r="N1" s="255"/>
      <c r="O1" s="255"/>
      <c r="P1" s="255"/>
    </row>
    <row r="2" spans="1:16" x14ac:dyDescent="0.35">
      <c r="N2" s="99" t="s">
        <v>981</v>
      </c>
    </row>
    <row r="3" spans="1:16" x14ac:dyDescent="0.35">
      <c r="A3" s="256" t="s">
        <v>1</v>
      </c>
      <c r="B3" s="256" t="s">
        <v>997</v>
      </c>
      <c r="C3" s="256" t="s">
        <v>964</v>
      </c>
      <c r="D3" s="256"/>
      <c r="E3" s="256"/>
      <c r="F3" s="256"/>
      <c r="G3" s="256"/>
      <c r="H3" s="256"/>
      <c r="I3" s="256"/>
      <c r="J3" s="256"/>
      <c r="K3" s="256" t="s">
        <v>965</v>
      </c>
      <c r="L3" s="256"/>
      <c r="M3" s="256"/>
      <c r="N3" s="256"/>
      <c r="O3" s="256"/>
      <c r="P3" s="256"/>
    </row>
    <row r="4" spans="1:16" ht="15" customHeight="1" x14ac:dyDescent="0.35">
      <c r="A4" s="256"/>
      <c r="B4" s="256"/>
      <c r="C4" s="257" t="s">
        <v>966</v>
      </c>
      <c r="D4" s="257" t="s">
        <v>968</v>
      </c>
      <c r="E4" s="257" t="s">
        <v>969</v>
      </c>
      <c r="F4" s="257" t="s">
        <v>970</v>
      </c>
      <c r="G4" s="257" t="s">
        <v>977</v>
      </c>
      <c r="H4" s="257"/>
      <c r="I4" s="260" t="s">
        <v>979</v>
      </c>
      <c r="J4" s="260" t="s">
        <v>980</v>
      </c>
      <c r="K4" s="257" t="s">
        <v>967</v>
      </c>
      <c r="L4" s="257" t="s">
        <v>968</v>
      </c>
      <c r="M4" s="257" t="s">
        <v>969</v>
      </c>
      <c r="N4" s="257" t="s">
        <v>970</v>
      </c>
      <c r="O4" s="260" t="s">
        <v>979</v>
      </c>
      <c r="P4" s="260" t="s">
        <v>980</v>
      </c>
    </row>
    <row r="5" spans="1:16" ht="15" customHeight="1" x14ac:dyDescent="0.35">
      <c r="A5" s="256"/>
      <c r="B5" s="256"/>
      <c r="C5" s="257"/>
      <c r="D5" s="257"/>
      <c r="E5" s="257"/>
      <c r="F5" s="257"/>
      <c r="G5" s="257"/>
      <c r="H5" s="257"/>
      <c r="I5" s="260"/>
      <c r="J5" s="260"/>
      <c r="K5" s="257"/>
      <c r="L5" s="257"/>
      <c r="M5" s="257"/>
      <c r="N5" s="257"/>
      <c r="O5" s="260"/>
      <c r="P5" s="260"/>
    </row>
    <row r="6" spans="1:16" ht="15" customHeight="1" x14ac:dyDescent="0.35">
      <c r="A6" s="256"/>
      <c r="B6" s="256"/>
      <c r="C6" s="257"/>
      <c r="D6" s="257"/>
      <c r="E6" s="257"/>
      <c r="F6" s="257"/>
      <c r="G6" s="258" t="s">
        <v>15</v>
      </c>
      <c r="H6" s="258" t="s">
        <v>978</v>
      </c>
      <c r="I6" s="260"/>
      <c r="J6" s="260"/>
      <c r="K6" s="257"/>
      <c r="L6" s="257"/>
      <c r="M6" s="257"/>
      <c r="N6" s="257"/>
      <c r="O6" s="260"/>
      <c r="P6" s="260"/>
    </row>
    <row r="7" spans="1:16" ht="15" customHeight="1" x14ac:dyDescent="0.35">
      <c r="A7" s="256"/>
      <c r="B7" s="256"/>
      <c r="C7" s="257"/>
      <c r="D7" s="257"/>
      <c r="E7" s="257"/>
      <c r="F7" s="257"/>
      <c r="G7" s="258"/>
      <c r="H7" s="258"/>
      <c r="I7" s="260"/>
      <c r="J7" s="260"/>
      <c r="K7" s="257"/>
      <c r="L7" s="257"/>
      <c r="M7" s="257"/>
      <c r="N7" s="257"/>
      <c r="O7" s="260"/>
      <c r="P7" s="260"/>
    </row>
    <row r="8" spans="1:16" ht="15" customHeight="1" x14ac:dyDescent="0.35">
      <c r="A8" s="256"/>
      <c r="B8" s="256"/>
      <c r="C8" s="257"/>
      <c r="D8" s="257"/>
      <c r="E8" s="257"/>
      <c r="F8" s="257"/>
      <c r="G8" s="258"/>
      <c r="H8" s="258"/>
      <c r="I8" s="260"/>
      <c r="J8" s="260"/>
      <c r="K8" s="257"/>
      <c r="L8" s="257"/>
      <c r="M8" s="257"/>
      <c r="N8" s="257"/>
      <c r="O8" s="260"/>
      <c r="P8" s="260"/>
    </row>
    <row r="9" spans="1:16" ht="15" customHeight="1" x14ac:dyDescent="0.35">
      <c r="A9" s="256"/>
      <c r="B9" s="256"/>
      <c r="C9" s="257"/>
      <c r="D9" s="257"/>
      <c r="E9" s="257"/>
      <c r="F9" s="257"/>
      <c r="G9" s="259"/>
      <c r="H9" s="259"/>
      <c r="I9" s="260"/>
      <c r="J9" s="260"/>
      <c r="K9" s="257"/>
      <c r="L9" s="257"/>
      <c r="M9" s="257"/>
      <c r="N9" s="257"/>
      <c r="O9" s="260"/>
      <c r="P9" s="260"/>
    </row>
    <row r="10" spans="1:16" x14ac:dyDescent="0.35">
      <c r="A10" s="96">
        <v>1</v>
      </c>
      <c r="B10" s="97" t="s">
        <v>971</v>
      </c>
      <c r="C10" s="97">
        <v>10</v>
      </c>
      <c r="D10" s="97">
        <v>2</v>
      </c>
      <c r="E10" s="97">
        <v>1</v>
      </c>
      <c r="F10" s="97">
        <f>C10+D10-E10</f>
        <v>11</v>
      </c>
      <c r="G10" s="97">
        <v>9</v>
      </c>
      <c r="H10" s="97">
        <v>2</v>
      </c>
      <c r="I10" s="98">
        <v>604</v>
      </c>
      <c r="J10" s="98">
        <v>3828</v>
      </c>
      <c r="K10" s="98">
        <v>30</v>
      </c>
      <c r="L10" s="98">
        <v>4</v>
      </c>
      <c r="M10" s="98"/>
      <c r="N10" s="97">
        <f t="shared" ref="N10:N17" si="0">K10+L10-M10</f>
        <v>34</v>
      </c>
      <c r="O10" s="98">
        <v>1156</v>
      </c>
      <c r="P10" s="98">
        <v>1225</v>
      </c>
    </row>
    <row r="11" spans="1:16" x14ac:dyDescent="0.35">
      <c r="A11" s="96">
        <v>2</v>
      </c>
      <c r="B11" s="97" t="s">
        <v>690</v>
      </c>
      <c r="C11" s="97">
        <v>18</v>
      </c>
      <c r="D11" s="97">
        <v>3</v>
      </c>
      <c r="E11" s="97"/>
      <c r="F11" s="97">
        <f t="shared" ref="F11:F17" si="1">C11+D11-E11</f>
        <v>21</v>
      </c>
      <c r="G11" s="97">
        <v>15</v>
      </c>
      <c r="H11" s="97">
        <v>6</v>
      </c>
      <c r="I11" s="98">
        <v>746</v>
      </c>
      <c r="J11" s="98">
        <v>10562</v>
      </c>
      <c r="K11" s="97">
        <v>58</v>
      </c>
      <c r="L11" s="97">
        <v>11</v>
      </c>
      <c r="M11" s="97"/>
      <c r="N11" s="97">
        <f t="shared" si="0"/>
        <v>69</v>
      </c>
      <c r="O11" s="98">
        <v>996</v>
      </c>
      <c r="P11" s="98">
        <v>3539</v>
      </c>
    </row>
    <row r="12" spans="1:16" x14ac:dyDescent="0.35">
      <c r="A12" s="96">
        <v>3</v>
      </c>
      <c r="B12" s="97" t="s">
        <v>414</v>
      </c>
      <c r="C12" s="97">
        <v>14</v>
      </c>
      <c r="D12" s="97">
        <v>1</v>
      </c>
      <c r="E12" s="97">
        <v>1</v>
      </c>
      <c r="F12" s="97">
        <f t="shared" si="1"/>
        <v>14</v>
      </c>
      <c r="G12" s="97">
        <v>10</v>
      </c>
      <c r="H12" s="97">
        <v>4</v>
      </c>
      <c r="I12" s="98">
        <v>314</v>
      </c>
      <c r="J12" s="98">
        <v>11728</v>
      </c>
      <c r="K12" s="97">
        <v>88</v>
      </c>
      <c r="L12" s="97">
        <v>1</v>
      </c>
      <c r="M12" s="97">
        <v>6</v>
      </c>
      <c r="N12" s="97">
        <f t="shared" si="0"/>
        <v>83</v>
      </c>
      <c r="O12" s="98">
        <v>1359</v>
      </c>
      <c r="P12" s="98">
        <v>100</v>
      </c>
    </row>
    <row r="13" spans="1:16" x14ac:dyDescent="0.35">
      <c r="A13" s="96">
        <v>4</v>
      </c>
      <c r="B13" s="97" t="s">
        <v>972</v>
      </c>
      <c r="C13" s="97">
        <v>40</v>
      </c>
      <c r="D13" s="97">
        <v>1</v>
      </c>
      <c r="E13" s="97"/>
      <c r="F13" s="97">
        <f t="shared" si="1"/>
        <v>41</v>
      </c>
      <c r="G13" s="97">
        <v>36</v>
      </c>
      <c r="H13" s="97">
        <v>5</v>
      </c>
      <c r="I13" s="98">
        <v>856</v>
      </c>
      <c r="J13" s="98">
        <v>35785</v>
      </c>
      <c r="K13" s="97">
        <v>56</v>
      </c>
      <c r="L13" s="97"/>
      <c r="M13" s="97">
        <v>28</v>
      </c>
      <c r="N13" s="97">
        <f t="shared" si="0"/>
        <v>28</v>
      </c>
      <c r="O13" s="98">
        <v>420</v>
      </c>
      <c r="P13" s="79"/>
    </row>
    <row r="14" spans="1:16" x14ac:dyDescent="0.35">
      <c r="A14" s="96">
        <v>5</v>
      </c>
      <c r="B14" s="97" t="s">
        <v>973</v>
      </c>
      <c r="C14" s="97">
        <v>32</v>
      </c>
      <c r="D14" s="97">
        <v>5</v>
      </c>
      <c r="E14" s="97">
        <v>11</v>
      </c>
      <c r="F14" s="97">
        <f t="shared" si="1"/>
        <v>26</v>
      </c>
      <c r="G14" s="97">
        <v>19</v>
      </c>
      <c r="H14" s="97">
        <v>7</v>
      </c>
      <c r="I14" s="98">
        <v>1301</v>
      </c>
      <c r="J14" s="98">
        <v>215592</v>
      </c>
      <c r="K14" s="97">
        <v>39</v>
      </c>
      <c r="L14" s="97">
        <v>6</v>
      </c>
      <c r="M14" s="97">
        <v>6</v>
      </c>
      <c r="N14" s="97">
        <f t="shared" si="0"/>
        <v>39</v>
      </c>
      <c r="O14" s="98">
        <v>613</v>
      </c>
      <c r="P14" s="98">
        <v>230</v>
      </c>
    </row>
    <row r="15" spans="1:16" x14ac:dyDescent="0.35">
      <c r="A15" s="96">
        <v>6</v>
      </c>
      <c r="B15" s="97" t="s">
        <v>974</v>
      </c>
      <c r="C15" s="97">
        <v>24</v>
      </c>
      <c r="D15" s="97">
        <v>4</v>
      </c>
      <c r="E15" s="97"/>
      <c r="F15" s="97">
        <f t="shared" si="1"/>
        <v>28</v>
      </c>
      <c r="G15" s="97">
        <v>24</v>
      </c>
      <c r="H15" s="97">
        <v>4</v>
      </c>
      <c r="I15" s="98">
        <v>784</v>
      </c>
      <c r="J15" s="98">
        <v>8614</v>
      </c>
      <c r="K15" s="97">
        <v>195</v>
      </c>
      <c r="L15" s="97">
        <v>12</v>
      </c>
      <c r="M15" s="97"/>
      <c r="N15" s="97">
        <f t="shared" si="0"/>
        <v>207</v>
      </c>
      <c r="O15" s="98">
        <v>6733</v>
      </c>
      <c r="P15" s="98">
        <v>1888</v>
      </c>
    </row>
    <row r="16" spans="1:16" x14ac:dyDescent="0.35">
      <c r="A16" s="96">
        <v>7</v>
      </c>
      <c r="B16" s="97" t="s">
        <v>975</v>
      </c>
      <c r="C16" s="97">
        <v>15</v>
      </c>
      <c r="D16" s="97">
        <v>4</v>
      </c>
      <c r="E16" s="97"/>
      <c r="F16" s="97">
        <f t="shared" si="1"/>
        <v>19</v>
      </c>
      <c r="G16" s="97">
        <v>17</v>
      </c>
      <c r="H16" s="97">
        <v>2</v>
      </c>
      <c r="I16" s="98">
        <v>442</v>
      </c>
      <c r="J16" s="98">
        <v>4974</v>
      </c>
      <c r="K16" s="97">
        <v>39</v>
      </c>
      <c r="L16" s="97">
        <v>8</v>
      </c>
      <c r="M16" s="97">
        <v>8</v>
      </c>
      <c r="N16" s="97">
        <f t="shared" si="0"/>
        <v>39</v>
      </c>
      <c r="O16" s="98">
        <v>724</v>
      </c>
      <c r="P16" s="98">
        <v>1390</v>
      </c>
    </row>
    <row r="17" spans="1:16" x14ac:dyDescent="0.35">
      <c r="A17" s="96">
        <v>8</v>
      </c>
      <c r="B17" s="97" t="s">
        <v>976</v>
      </c>
      <c r="C17" s="97">
        <v>21</v>
      </c>
      <c r="D17" s="97"/>
      <c r="E17" s="97"/>
      <c r="F17" s="97">
        <f t="shared" si="1"/>
        <v>21</v>
      </c>
      <c r="G17" s="97">
        <v>19</v>
      </c>
      <c r="H17" s="97">
        <v>2</v>
      </c>
      <c r="I17" s="98">
        <v>520</v>
      </c>
      <c r="J17" s="98">
        <v>6764</v>
      </c>
      <c r="K17" s="97">
        <v>38</v>
      </c>
      <c r="L17" s="97">
        <v>6</v>
      </c>
      <c r="M17" s="97"/>
      <c r="N17" s="97">
        <f t="shared" si="0"/>
        <v>44</v>
      </c>
      <c r="O17" s="98">
        <v>660</v>
      </c>
      <c r="P17" s="98">
        <v>943</v>
      </c>
    </row>
    <row r="18" spans="1:16" s="129" customFormat="1" ht="22.5" x14ac:dyDescent="0.25">
      <c r="A18" s="100"/>
      <c r="B18" s="100" t="s">
        <v>982</v>
      </c>
      <c r="C18" s="101">
        <f>SUM(C10:C17)</f>
        <v>174</v>
      </c>
      <c r="D18" s="101">
        <f t="shared" ref="D18:P18" si="2">SUM(D10:D17)</f>
        <v>20</v>
      </c>
      <c r="E18" s="101">
        <f t="shared" si="2"/>
        <v>13</v>
      </c>
      <c r="F18" s="101">
        <f t="shared" si="2"/>
        <v>181</v>
      </c>
      <c r="G18" s="101">
        <f t="shared" si="2"/>
        <v>149</v>
      </c>
      <c r="H18" s="101">
        <f>SUM(H10:H17)</f>
        <v>32</v>
      </c>
      <c r="I18" s="101">
        <f t="shared" si="2"/>
        <v>5567</v>
      </c>
      <c r="J18" s="101">
        <f t="shared" si="2"/>
        <v>297847</v>
      </c>
      <c r="K18" s="101">
        <f t="shared" si="2"/>
        <v>543</v>
      </c>
      <c r="L18" s="101">
        <f t="shared" si="2"/>
        <v>48</v>
      </c>
      <c r="M18" s="101">
        <f t="shared" si="2"/>
        <v>48</v>
      </c>
      <c r="N18" s="101">
        <f t="shared" si="2"/>
        <v>543</v>
      </c>
      <c r="O18" s="101">
        <f t="shared" si="2"/>
        <v>12661</v>
      </c>
      <c r="P18" s="101">
        <f t="shared" si="2"/>
        <v>9315</v>
      </c>
    </row>
  </sheetData>
  <mergeCells count="20">
    <mergeCell ref="F4:F9"/>
    <mergeCell ref="G4:H5"/>
    <mergeCell ref="I4:I9"/>
    <mergeCell ref="P4:P9"/>
    <mergeCell ref="N4:N9"/>
    <mergeCell ref="O4:O9"/>
    <mergeCell ref="J4:J9"/>
    <mergeCell ref="K4:K9"/>
    <mergeCell ref="L4:L9"/>
    <mergeCell ref="M4:M9"/>
    <mergeCell ref="A1:P1"/>
    <mergeCell ref="A3:A9"/>
    <mergeCell ref="B3:B9"/>
    <mergeCell ref="C3:J3"/>
    <mergeCell ref="K3:P3"/>
    <mergeCell ref="C4:C9"/>
    <mergeCell ref="D4:D9"/>
    <mergeCell ref="E4:E9"/>
    <mergeCell ref="G6:G9"/>
    <mergeCell ref="H6:H9"/>
  </mergeCells>
  <printOptions horizontalCentered="1"/>
  <pageMargins left="0" right="0" top="0.75" bottom="0" header="0.3" footer="0"/>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J33"/>
  <sheetViews>
    <sheetView topLeftCell="A27" workbookViewId="0">
      <selection activeCell="C28" sqref="C28"/>
    </sheetView>
  </sheetViews>
  <sheetFormatPr defaultRowHeight="15" x14ac:dyDescent="0.25"/>
  <cols>
    <col min="1" max="1" width="6.28515625" bestFit="1" customWidth="1"/>
    <col min="2" max="2" width="20.85546875" style="159" customWidth="1"/>
    <col min="3" max="3" width="35.28515625" customWidth="1"/>
    <col min="4" max="4" width="26.42578125" hidden="1" customWidth="1"/>
    <col min="5" max="5" width="0" hidden="1" customWidth="1"/>
    <col min="6" max="6" width="39.85546875" customWidth="1"/>
    <col min="7" max="7" width="39.28515625" customWidth="1"/>
    <col min="8" max="9" width="14.5703125" customWidth="1"/>
    <col min="10" max="10" width="11.5703125" customWidth="1"/>
  </cols>
  <sheetData>
    <row r="7" spans="1:10" s="160" customFormat="1" ht="23.25" x14ac:dyDescent="0.35">
      <c r="A7" s="255" t="s">
        <v>1021</v>
      </c>
      <c r="B7" s="255"/>
      <c r="C7" s="255"/>
      <c r="G7" s="264" t="s">
        <v>1023</v>
      </c>
      <c r="H7" s="264"/>
      <c r="I7" s="264"/>
      <c r="J7" s="264"/>
    </row>
    <row r="8" spans="1:10" s="160" customFormat="1" ht="23.25" x14ac:dyDescent="0.35">
      <c r="A8" s="255" t="s">
        <v>1022</v>
      </c>
      <c r="B8" s="255"/>
      <c r="C8" s="255"/>
      <c r="G8" s="255" t="s">
        <v>1024</v>
      </c>
      <c r="H8" s="255"/>
      <c r="I8" s="255"/>
      <c r="J8" s="255"/>
    </row>
    <row r="10" spans="1:10" ht="22.5" x14ac:dyDescent="0.25">
      <c r="A10" s="261" t="s">
        <v>1009</v>
      </c>
      <c r="B10" s="261"/>
      <c r="C10" s="261"/>
      <c r="D10" s="261"/>
      <c r="E10" s="261"/>
      <c r="F10" s="261"/>
      <c r="G10" s="261"/>
      <c r="H10" s="261"/>
      <c r="I10" s="261"/>
      <c r="J10" s="261"/>
    </row>
    <row r="11" spans="1:10" ht="18.75" x14ac:dyDescent="0.3">
      <c r="A11" s="144"/>
      <c r="B11" s="156"/>
      <c r="C11" s="144"/>
      <c r="D11" s="144"/>
      <c r="E11" s="144"/>
      <c r="F11" s="144"/>
      <c r="G11" s="144"/>
      <c r="H11" s="145"/>
      <c r="I11" s="144"/>
      <c r="J11" s="146"/>
    </row>
    <row r="12" spans="1:10" s="151" customFormat="1" ht="45" customHeight="1" x14ac:dyDescent="0.25">
      <c r="A12" s="100" t="s">
        <v>1</v>
      </c>
      <c r="B12" s="157" t="s">
        <v>1010</v>
      </c>
      <c r="C12" s="100" t="s">
        <v>1011</v>
      </c>
      <c r="D12" s="262" t="s">
        <v>1012</v>
      </c>
      <c r="E12" s="263"/>
      <c r="F12" s="147" t="s">
        <v>1012</v>
      </c>
      <c r="G12" s="147" t="s">
        <v>1013</v>
      </c>
      <c r="H12" s="100" t="s">
        <v>1014</v>
      </c>
      <c r="I12" s="100" t="s">
        <v>1015</v>
      </c>
      <c r="J12" s="100" t="s">
        <v>1016</v>
      </c>
    </row>
    <row r="13" spans="1:10" ht="65.099999999999994" customHeight="1" x14ac:dyDescent="0.25">
      <c r="A13" s="116">
        <v>1</v>
      </c>
      <c r="B13" s="92" t="s">
        <v>15</v>
      </c>
      <c r="C13" s="92" t="s">
        <v>912</v>
      </c>
      <c r="D13" s="92" t="s">
        <v>562</v>
      </c>
      <c r="E13" s="92" t="s">
        <v>556</v>
      </c>
      <c r="F13" s="92" t="str">
        <f>D13&amp;", "&amp;E13</f>
        <v xml:space="preserve">xã Vị Tân, TP.Vị Thanh </v>
      </c>
      <c r="G13" s="92" t="s">
        <v>1017</v>
      </c>
      <c r="H13" s="152">
        <v>100000</v>
      </c>
      <c r="I13" s="153">
        <v>164</v>
      </c>
      <c r="J13" s="91"/>
    </row>
    <row r="14" spans="1:10" ht="65.099999999999994" customHeight="1" x14ac:dyDescent="0.25">
      <c r="A14" s="116">
        <v>2</v>
      </c>
      <c r="B14" s="92" t="s">
        <v>15</v>
      </c>
      <c r="C14" s="92" t="s">
        <v>988</v>
      </c>
      <c r="D14" s="92" t="s">
        <v>571</v>
      </c>
      <c r="E14" s="92" t="s">
        <v>556</v>
      </c>
      <c r="F14" s="92" t="str">
        <f t="shared" ref="F14:F32" si="0">D14&amp;", "&amp;E14</f>
        <v xml:space="preserve">xã Tân Tiến, TP.Vị Thanh </v>
      </c>
      <c r="G14" s="92" t="s">
        <v>1018</v>
      </c>
      <c r="H14" s="154">
        <v>500000</v>
      </c>
      <c r="I14" s="116">
        <v>24</v>
      </c>
      <c r="J14" s="91"/>
    </row>
    <row r="15" spans="1:10" ht="65.099999999999994" customHeight="1" x14ac:dyDescent="0.25">
      <c r="A15" s="116">
        <v>3</v>
      </c>
      <c r="B15" s="92" t="s">
        <v>205</v>
      </c>
      <c r="C15" s="92" t="s">
        <v>957</v>
      </c>
      <c r="D15" s="92" t="s">
        <v>647</v>
      </c>
      <c r="E15" s="92" t="s">
        <v>690</v>
      </c>
      <c r="F15" s="92" t="str">
        <f t="shared" si="0"/>
        <v>xã Vĩnh Tường, TX. Long Mỹ</v>
      </c>
      <c r="G15" s="92" t="s">
        <v>205</v>
      </c>
      <c r="H15" s="154">
        <v>100000</v>
      </c>
      <c r="I15" s="116">
        <v>8</v>
      </c>
      <c r="J15" s="91"/>
    </row>
    <row r="16" spans="1:10" ht="65.099999999999994" customHeight="1" x14ac:dyDescent="0.25">
      <c r="A16" s="116">
        <v>4</v>
      </c>
      <c r="B16" s="92" t="s">
        <v>15</v>
      </c>
      <c r="C16" s="92" t="s">
        <v>918</v>
      </c>
      <c r="D16" s="92" t="s">
        <v>541</v>
      </c>
      <c r="E16" s="92" t="s">
        <v>690</v>
      </c>
      <c r="F16" s="92" t="str">
        <f t="shared" si="0"/>
        <v>xã Long Trị A, TX. Long Mỹ</v>
      </c>
      <c r="G16" s="92" t="s">
        <v>919</v>
      </c>
      <c r="H16" s="152">
        <v>420000</v>
      </c>
      <c r="I16" s="153">
        <v>15</v>
      </c>
      <c r="J16" s="91"/>
    </row>
    <row r="17" spans="1:10" ht="65.099999999999994" customHeight="1" x14ac:dyDescent="0.25">
      <c r="A17" s="116">
        <v>5</v>
      </c>
      <c r="B17" s="92" t="s">
        <v>15</v>
      </c>
      <c r="C17" s="92" t="s">
        <v>899</v>
      </c>
      <c r="D17" s="92" t="s">
        <v>518</v>
      </c>
      <c r="E17" s="92" t="s">
        <v>690</v>
      </c>
      <c r="F17" s="92" t="str">
        <f t="shared" si="0"/>
        <v>xã Long Phú, TX. Long Mỹ</v>
      </c>
      <c r="G17" s="92" t="s">
        <v>900</v>
      </c>
      <c r="H17" s="152">
        <v>420000</v>
      </c>
      <c r="I17" s="153">
        <v>7</v>
      </c>
      <c r="J17" s="91"/>
    </row>
    <row r="18" spans="1:10" ht="65.099999999999994" customHeight="1" x14ac:dyDescent="0.25">
      <c r="A18" s="116">
        <v>6</v>
      </c>
      <c r="B18" s="92" t="s">
        <v>205</v>
      </c>
      <c r="C18" s="92" t="s">
        <v>956</v>
      </c>
      <c r="D18" s="92" t="s">
        <v>445</v>
      </c>
      <c r="E18" s="92" t="s">
        <v>414</v>
      </c>
      <c r="F18" s="92" t="str">
        <f t="shared" si="0"/>
        <v>phường Ngã Bảy, TX. Ngã Bảy</v>
      </c>
      <c r="G18" s="92" t="s">
        <v>205</v>
      </c>
      <c r="H18" s="154">
        <v>200000</v>
      </c>
      <c r="I18" s="116">
        <v>25</v>
      </c>
      <c r="J18" s="91"/>
    </row>
    <row r="19" spans="1:10" ht="65.099999999999994" customHeight="1" x14ac:dyDescent="0.25">
      <c r="A19" s="116">
        <v>7</v>
      </c>
      <c r="B19" s="92" t="s">
        <v>15</v>
      </c>
      <c r="C19" s="92" t="s">
        <v>895</v>
      </c>
      <c r="D19" s="92" t="s">
        <v>378</v>
      </c>
      <c r="E19" s="92" t="s">
        <v>338</v>
      </c>
      <c r="F19" s="92" t="str">
        <f t="shared" si="0"/>
        <v>xã Phương Bình, Huyện Phụng Hiệp</v>
      </c>
      <c r="G19" s="92" t="s">
        <v>896</v>
      </c>
      <c r="H19" s="152">
        <v>200000</v>
      </c>
      <c r="I19" s="153">
        <v>10</v>
      </c>
      <c r="J19" s="91"/>
    </row>
    <row r="20" spans="1:10" ht="65.099999999999994" customHeight="1" x14ac:dyDescent="0.25">
      <c r="A20" s="116">
        <v>8</v>
      </c>
      <c r="B20" s="92" t="s">
        <v>15</v>
      </c>
      <c r="C20" s="92" t="s">
        <v>926</v>
      </c>
      <c r="D20" s="92" t="s">
        <v>371</v>
      </c>
      <c r="E20" s="92" t="s">
        <v>338</v>
      </c>
      <c r="F20" s="92" t="str">
        <f t="shared" si="0"/>
        <v>xã Bình Thành, Huyện Phụng Hiệp</v>
      </c>
      <c r="G20" s="92" t="s">
        <v>927</v>
      </c>
      <c r="H20" s="152">
        <v>500000</v>
      </c>
      <c r="I20" s="153">
        <v>10</v>
      </c>
      <c r="J20" s="91"/>
    </row>
    <row r="21" spans="1:10" ht="65.099999999999994" customHeight="1" x14ac:dyDescent="0.25">
      <c r="A21" s="116">
        <v>9</v>
      </c>
      <c r="B21" s="92" t="s">
        <v>204</v>
      </c>
      <c r="C21" s="92" t="s">
        <v>930</v>
      </c>
      <c r="D21" s="92" t="s">
        <v>685</v>
      </c>
      <c r="E21" s="92" t="s">
        <v>338</v>
      </c>
      <c r="F21" s="92" t="str">
        <f t="shared" si="0"/>
        <v>xã Long Thạnh, Huyện Phụng Hiệp</v>
      </c>
      <c r="G21" s="92" t="s">
        <v>931</v>
      </c>
      <c r="H21" s="155">
        <v>1700000</v>
      </c>
      <c r="I21" s="153">
        <v>9</v>
      </c>
      <c r="J21" s="91"/>
    </row>
    <row r="22" spans="1:10" ht="65.099999999999994" customHeight="1" x14ac:dyDescent="0.25">
      <c r="A22" s="116">
        <v>10</v>
      </c>
      <c r="B22" s="92" t="s">
        <v>15</v>
      </c>
      <c r="C22" s="92" t="s">
        <v>937</v>
      </c>
      <c r="D22" s="92" t="s">
        <v>395</v>
      </c>
      <c r="E22" s="92" t="s">
        <v>338</v>
      </c>
      <c r="F22" s="92" t="str">
        <f t="shared" si="0"/>
        <v>xã Tân Long, Huyện Phụng Hiệp</v>
      </c>
      <c r="G22" s="92" t="s">
        <v>938</v>
      </c>
      <c r="H22" s="152">
        <v>130000</v>
      </c>
      <c r="I22" s="153">
        <v>26</v>
      </c>
      <c r="J22" s="91"/>
    </row>
    <row r="23" spans="1:10" ht="65.099999999999994" customHeight="1" x14ac:dyDescent="0.25">
      <c r="A23" s="116">
        <v>11</v>
      </c>
      <c r="B23" s="92" t="s">
        <v>15</v>
      </c>
      <c r="C23" s="92" t="s">
        <v>903</v>
      </c>
      <c r="D23" s="92" t="s">
        <v>678</v>
      </c>
      <c r="E23" s="92" t="s">
        <v>453</v>
      </c>
      <c r="F23" s="92" t="str">
        <f t="shared" si="0"/>
        <v xml:space="preserve">xã Thuận Hòa, Huyện Long Mỹ </v>
      </c>
      <c r="G23" s="92" t="s">
        <v>904</v>
      </c>
      <c r="H23" s="152">
        <v>100000</v>
      </c>
      <c r="I23" s="153">
        <v>20</v>
      </c>
      <c r="J23" s="91"/>
    </row>
    <row r="24" spans="1:10" ht="65.099999999999994" customHeight="1" x14ac:dyDescent="0.25">
      <c r="A24" s="116">
        <v>12</v>
      </c>
      <c r="B24" s="92" t="s">
        <v>15</v>
      </c>
      <c r="C24" s="92" t="s">
        <v>915</v>
      </c>
      <c r="D24" s="92" t="s">
        <v>459</v>
      </c>
      <c r="E24" s="92" t="s">
        <v>453</v>
      </c>
      <c r="F24" s="92" t="str">
        <f t="shared" si="0"/>
        <v xml:space="preserve">xã Lương Nghĩa, Huyện Long Mỹ </v>
      </c>
      <c r="G24" s="92" t="s">
        <v>917</v>
      </c>
      <c r="H24" s="152">
        <v>80000</v>
      </c>
      <c r="I24" s="153">
        <v>13</v>
      </c>
      <c r="J24" s="91"/>
    </row>
    <row r="25" spans="1:10" ht="65.099999999999994" customHeight="1" x14ac:dyDescent="0.25">
      <c r="A25" s="116">
        <v>13</v>
      </c>
      <c r="B25" s="92" t="s">
        <v>15</v>
      </c>
      <c r="C25" s="92" t="s">
        <v>952</v>
      </c>
      <c r="D25" s="92" t="s">
        <v>682</v>
      </c>
      <c r="E25" s="92" t="s">
        <v>453</v>
      </c>
      <c r="F25" s="92" t="str">
        <f t="shared" si="0"/>
        <v xml:space="preserve">xã Vĩnh Thuận Đông, Huyện Long Mỹ </v>
      </c>
      <c r="G25" s="92" t="s">
        <v>992</v>
      </c>
      <c r="H25" s="152">
        <v>250000</v>
      </c>
      <c r="I25" s="153">
        <v>20</v>
      </c>
      <c r="J25" s="91"/>
    </row>
    <row r="26" spans="1:10" ht="65.099999999999994" customHeight="1" x14ac:dyDescent="0.25">
      <c r="A26" s="116">
        <v>14</v>
      </c>
      <c r="B26" s="92" t="s">
        <v>15</v>
      </c>
      <c r="C26" s="92" t="s">
        <v>923</v>
      </c>
      <c r="D26" s="92" t="s">
        <v>466</v>
      </c>
      <c r="E26" s="92" t="s">
        <v>453</v>
      </c>
      <c r="F26" s="92" t="str">
        <f t="shared" si="0"/>
        <v xml:space="preserve">xã Thuận Hưng, Huyện Long Mỹ </v>
      </c>
      <c r="G26" s="92" t="s">
        <v>924</v>
      </c>
      <c r="H26" s="155">
        <v>100000</v>
      </c>
      <c r="I26" s="153">
        <v>16</v>
      </c>
      <c r="J26" s="91"/>
    </row>
    <row r="27" spans="1:10" ht="65.099999999999994" customHeight="1" x14ac:dyDescent="0.25">
      <c r="A27" s="116">
        <v>15</v>
      </c>
      <c r="B27" s="92" t="s">
        <v>15</v>
      </c>
      <c r="C27" s="92" t="s">
        <v>942</v>
      </c>
      <c r="D27" s="92" t="s">
        <v>324</v>
      </c>
      <c r="E27" s="92" t="s">
        <v>195</v>
      </c>
      <c r="F27" s="92" t="str">
        <f t="shared" si="0"/>
        <v>xã Tân Phú Thạnh, Huyện Châu Thành A</v>
      </c>
      <c r="G27" s="92" t="s">
        <v>944</v>
      </c>
      <c r="H27" s="152">
        <v>1000000</v>
      </c>
      <c r="I27" s="153">
        <v>13</v>
      </c>
      <c r="J27" s="91"/>
    </row>
    <row r="28" spans="1:10" ht="65.099999999999994" customHeight="1" x14ac:dyDescent="0.25">
      <c r="A28" s="116">
        <v>16</v>
      </c>
      <c r="B28" s="92" t="s">
        <v>15</v>
      </c>
      <c r="C28" s="92" t="s">
        <v>943</v>
      </c>
      <c r="D28" s="92" t="s">
        <v>253</v>
      </c>
      <c r="E28" s="92" t="s">
        <v>195</v>
      </c>
      <c r="F28" s="92" t="str">
        <f t="shared" si="0"/>
        <v>xã Thạnh Xuân, Huyện Châu Thành A</v>
      </c>
      <c r="G28" s="92" t="s">
        <v>945</v>
      </c>
      <c r="H28" s="152">
        <v>1000000</v>
      </c>
      <c r="I28" s="153">
        <v>13</v>
      </c>
      <c r="J28" s="91"/>
    </row>
    <row r="29" spans="1:10" ht="65.099999999999994" customHeight="1" x14ac:dyDescent="0.25">
      <c r="A29" s="116">
        <v>17</v>
      </c>
      <c r="B29" s="92" t="s">
        <v>15</v>
      </c>
      <c r="C29" s="92" t="s">
        <v>958</v>
      </c>
      <c r="D29" s="92" t="s">
        <v>295</v>
      </c>
      <c r="E29" s="92" t="s">
        <v>195</v>
      </c>
      <c r="F29" s="92" t="str">
        <f t="shared" si="0"/>
        <v>TT Rạch Gòi, Huyện Châu Thành A</v>
      </c>
      <c r="G29" s="92" t="s">
        <v>990</v>
      </c>
      <c r="H29" s="152">
        <v>1000000</v>
      </c>
      <c r="I29" s="153">
        <v>9</v>
      </c>
      <c r="J29" s="91"/>
    </row>
    <row r="30" spans="1:10" ht="65.099999999999994" customHeight="1" x14ac:dyDescent="0.25">
      <c r="A30" s="116">
        <v>18</v>
      </c>
      <c r="B30" s="92" t="s">
        <v>15</v>
      </c>
      <c r="C30" s="92" t="s">
        <v>959</v>
      </c>
      <c r="D30" s="92" t="s">
        <v>240</v>
      </c>
      <c r="E30" s="92" t="s">
        <v>195</v>
      </c>
      <c r="F30" s="92" t="str">
        <f t="shared" si="0"/>
        <v>xã Trường Long A, Huyện Châu Thành A</v>
      </c>
      <c r="G30" s="92" t="s">
        <v>992</v>
      </c>
      <c r="H30" s="152">
        <v>1000000</v>
      </c>
      <c r="I30" s="153">
        <v>20</v>
      </c>
      <c r="J30" s="91"/>
    </row>
    <row r="31" spans="1:10" ht="65.099999999999994" customHeight="1" x14ac:dyDescent="0.25">
      <c r="A31" s="116">
        <v>19</v>
      </c>
      <c r="B31" s="92" t="s">
        <v>15</v>
      </c>
      <c r="C31" s="92" t="s">
        <v>960</v>
      </c>
      <c r="D31" s="92" t="s">
        <v>276</v>
      </c>
      <c r="E31" s="92" t="s">
        <v>195</v>
      </c>
      <c r="F31" s="92" t="str">
        <f t="shared" si="0"/>
        <v>TT Một Ngàn, Huyện Châu Thành A</v>
      </c>
      <c r="G31" s="92" t="s">
        <v>993</v>
      </c>
      <c r="H31" s="152">
        <v>2000000</v>
      </c>
      <c r="I31" s="153">
        <v>7</v>
      </c>
      <c r="J31" s="91"/>
    </row>
    <row r="32" spans="1:10" ht="65.099999999999994" customHeight="1" x14ac:dyDescent="0.25">
      <c r="A32" s="116">
        <v>20</v>
      </c>
      <c r="B32" s="92" t="s">
        <v>15</v>
      </c>
      <c r="C32" s="92" t="s">
        <v>855</v>
      </c>
      <c r="D32" s="92" t="s">
        <v>67</v>
      </c>
      <c r="E32" s="92" t="s">
        <v>17</v>
      </c>
      <c r="F32" s="92" t="str">
        <f t="shared" si="0"/>
        <v>xã Đông Phước, Huyện Châu Thành</v>
      </c>
      <c r="G32" s="92" t="s">
        <v>1019</v>
      </c>
      <c r="H32" s="152">
        <v>300000</v>
      </c>
      <c r="I32" s="153">
        <v>33</v>
      </c>
      <c r="J32" s="91"/>
    </row>
    <row r="33" spans="1:10" ht="33.75" customHeight="1" x14ac:dyDescent="0.3">
      <c r="A33" s="100"/>
      <c r="B33" s="158"/>
      <c r="C33" s="100" t="s">
        <v>1020</v>
      </c>
      <c r="D33" s="148"/>
      <c r="E33" s="148"/>
      <c r="F33" s="148"/>
      <c r="G33" s="148"/>
      <c r="H33" s="149">
        <f>SUM(H13:H32)</f>
        <v>11100000</v>
      </c>
      <c r="I33" s="150">
        <f>SUM(I13:I32)</f>
        <v>462</v>
      </c>
      <c r="J33" s="148"/>
    </row>
  </sheetData>
  <mergeCells count="6">
    <mergeCell ref="A10:J10"/>
    <mergeCell ref="D12:E12"/>
    <mergeCell ref="A7:C7"/>
    <mergeCell ref="A8:C8"/>
    <mergeCell ref="G7:J7"/>
    <mergeCell ref="G8:J8"/>
  </mergeCells>
  <printOptions horizontalCentered="1"/>
  <pageMargins left="0" right="0" top="0" bottom="0" header="0" footer="0"/>
  <pageSetup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topLeftCell="B1" zoomScaleNormal="100" workbookViewId="0">
      <selection activeCell="B6" sqref="B6"/>
    </sheetView>
  </sheetViews>
  <sheetFormatPr defaultRowHeight="15" x14ac:dyDescent="0.25"/>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rightToLeft="1" topLeftCell="A19" zoomScale="120" zoomScaleNormal="120" workbookViewId="0">
      <selection activeCell="A5" sqref="A5:IV5"/>
    </sheetView>
  </sheetViews>
  <sheetFormatPr defaultRowHeight="15" x14ac:dyDescent="0.25"/>
  <sheetData>
    <row r="1" spans="1:6" ht="15.75" x14ac:dyDescent="0.25">
      <c r="A1" s="173"/>
      <c r="B1" s="173"/>
      <c r="C1" s="174" t="s">
        <v>1045</v>
      </c>
      <c r="D1" s="173"/>
      <c r="E1" s="173"/>
      <c r="F1" s="173"/>
    </row>
    <row r="2" spans="1:6" ht="15.75" x14ac:dyDescent="0.25">
      <c r="A2" s="173"/>
      <c r="B2" s="173"/>
      <c r="C2" s="173"/>
      <c r="D2" s="173"/>
      <c r="E2" s="173"/>
      <c r="F2" s="173"/>
    </row>
    <row r="3" spans="1:6" ht="94.5" x14ac:dyDescent="0.25">
      <c r="A3" s="175" t="s">
        <v>1036</v>
      </c>
      <c r="B3" s="175" t="s">
        <v>1046</v>
      </c>
      <c r="C3" s="175" t="s">
        <v>1047</v>
      </c>
      <c r="D3" s="175" t="s">
        <v>1012</v>
      </c>
      <c r="E3" s="175" t="s">
        <v>1048</v>
      </c>
      <c r="F3" s="175" t="s">
        <v>1016</v>
      </c>
    </row>
    <row r="4" spans="1:6" ht="31.5" x14ac:dyDescent="0.25">
      <c r="A4" s="175" t="s">
        <v>1038</v>
      </c>
      <c r="B4" s="176" t="s">
        <v>1049</v>
      </c>
      <c r="C4" s="171"/>
      <c r="D4" s="171"/>
      <c r="E4" s="171"/>
      <c r="F4" s="171"/>
    </row>
    <row r="5" spans="1:6" s="167" customFormat="1" ht="126" x14ac:dyDescent="0.25">
      <c r="A5" s="177" t="s">
        <v>1027</v>
      </c>
      <c r="B5" s="172"/>
      <c r="C5" s="172" t="s">
        <v>1050</v>
      </c>
      <c r="D5" s="172" t="s">
        <v>1051</v>
      </c>
      <c r="E5" s="172"/>
      <c r="F5" s="172"/>
    </row>
    <row r="6" spans="1:6" ht="126" x14ac:dyDescent="0.25">
      <c r="A6" s="177" t="s">
        <v>1028</v>
      </c>
      <c r="B6" s="171"/>
      <c r="C6" s="171" t="s">
        <v>1035</v>
      </c>
      <c r="D6" s="171" t="s">
        <v>1052</v>
      </c>
      <c r="E6" s="173"/>
      <c r="F6" s="171"/>
    </row>
    <row r="7" spans="1:6" ht="141.75" x14ac:dyDescent="0.25">
      <c r="A7" s="177" t="s">
        <v>1029</v>
      </c>
      <c r="B7" s="171"/>
      <c r="C7" s="171" t="s">
        <v>1053</v>
      </c>
      <c r="D7" s="171" t="s">
        <v>1054</v>
      </c>
      <c r="E7" s="171"/>
      <c r="F7" s="171"/>
    </row>
    <row r="8" spans="1:6" ht="78.75" x14ac:dyDescent="0.25">
      <c r="A8" s="177" t="s">
        <v>1030</v>
      </c>
      <c r="B8" s="171"/>
      <c r="C8" s="171" t="s">
        <v>1055</v>
      </c>
      <c r="D8" s="171" t="s">
        <v>1056</v>
      </c>
      <c r="E8" s="171"/>
      <c r="F8" s="171"/>
    </row>
    <row r="9" spans="1:6" ht="78.75" x14ac:dyDescent="0.25">
      <c r="A9" s="177" t="s">
        <v>1031</v>
      </c>
      <c r="B9" s="171"/>
      <c r="C9" s="171" t="s">
        <v>1057</v>
      </c>
      <c r="D9" s="171" t="s">
        <v>1058</v>
      </c>
      <c r="E9" s="171"/>
      <c r="F9" s="171"/>
    </row>
    <row r="10" spans="1:6" ht="157.5" x14ac:dyDescent="0.25">
      <c r="A10" s="175" t="s">
        <v>1040</v>
      </c>
      <c r="B10" s="176" t="s">
        <v>1059</v>
      </c>
      <c r="C10" s="171"/>
      <c r="D10" s="171"/>
      <c r="E10" s="171"/>
      <c r="F10" s="171"/>
    </row>
    <row r="11" spans="1:6" ht="126" x14ac:dyDescent="0.25">
      <c r="A11" s="177" t="s">
        <v>1027</v>
      </c>
      <c r="B11" s="171"/>
      <c r="C11" s="171" t="s">
        <v>1035</v>
      </c>
      <c r="D11" s="171" t="s">
        <v>1052</v>
      </c>
      <c r="E11" s="171" t="s">
        <v>1060</v>
      </c>
      <c r="F11" s="171"/>
    </row>
    <row r="12" spans="1:6" ht="94.5" x14ac:dyDescent="0.25">
      <c r="A12" s="177" t="s">
        <v>1028</v>
      </c>
      <c r="B12" s="171"/>
      <c r="C12" s="171" t="s">
        <v>1034</v>
      </c>
      <c r="D12" s="171" t="s">
        <v>17</v>
      </c>
      <c r="E12" s="171" t="s">
        <v>1060</v>
      </c>
      <c r="F12" s="171"/>
    </row>
    <row r="13" spans="1:6" ht="110.25" x14ac:dyDescent="0.25">
      <c r="A13" s="177" t="s">
        <v>1029</v>
      </c>
      <c r="B13" s="171"/>
      <c r="C13" s="171" t="s">
        <v>1026</v>
      </c>
      <c r="D13" s="171" t="s">
        <v>1061</v>
      </c>
      <c r="E13" s="171" t="s">
        <v>1060</v>
      </c>
      <c r="F13" s="171"/>
    </row>
    <row r="14" spans="1:6" ht="94.5" x14ac:dyDescent="0.25">
      <c r="A14" s="177" t="s">
        <v>1030</v>
      </c>
      <c r="B14" s="171"/>
      <c r="C14" s="171" t="s">
        <v>1062</v>
      </c>
      <c r="D14" s="171" t="s">
        <v>1063</v>
      </c>
      <c r="E14" s="171" t="s">
        <v>1060</v>
      </c>
      <c r="F14" s="171"/>
    </row>
    <row r="15" spans="1:6" ht="94.5" x14ac:dyDescent="0.25">
      <c r="A15" s="177" t="s">
        <v>1031</v>
      </c>
      <c r="B15" s="171"/>
      <c r="C15" s="171" t="s">
        <v>1064</v>
      </c>
      <c r="D15" s="171" t="s">
        <v>1065</v>
      </c>
      <c r="E15" s="171" t="s">
        <v>1060</v>
      </c>
      <c r="F15" s="171"/>
    </row>
    <row r="16" spans="1:6" ht="135" x14ac:dyDescent="0.25">
      <c r="A16" s="177" t="s">
        <v>1032</v>
      </c>
      <c r="B16" s="171"/>
      <c r="C16" s="171" t="s">
        <v>1066</v>
      </c>
      <c r="D16" s="3" t="s">
        <v>1067</v>
      </c>
      <c r="E16" s="171" t="s">
        <v>1060</v>
      </c>
      <c r="F16" s="171"/>
    </row>
    <row r="17" spans="1:6" ht="94.5" x14ac:dyDescent="0.25">
      <c r="A17" s="177" t="s">
        <v>1033</v>
      </c>
      <c r="B17" s="171"/>
      <c r="C17" s="171" t="s">
        <v>1037</v>
      </c>
      <c r="D17" s="171" t="s">
        <v>1068</v>
      </c>
      <c r="E17" s="171" t="s">
        <v>1060</v>
      </c>
      <c r="F17" s="171"/>
    </row>
    <row r="18" spans="1:6" ht="94.5" x14ac:dyDescent="0.25">
      <c r="A18" s="175" t="s">
        <v>1041</v>
      </c>
      <c r="B18" s="176" t="s">
        <v>1069</v>
      </c>
      <c r="C18" s="171"/>
      <c r="D18" s="171"/>
      <c r="E18" s="171"/>
      <c r="F18" s="171"/>
    </row>
    <row r="19" spans="1:6" ht="47.25" x14ac:dyDescent="0.25">
      <c r="A19" s="177" t="s">
        <v>1027</v>
      </c>
      <c r="B19" s="171" t="s">
        <v>1070</v>
      </c>
      <c r="C19" s="171" t="s">
        <v>1026</v>
      </c>
      <c r="D19" s="171" t="s">
        <v>338</v>
      </c>
      <c r="E19" s="171" t="s">
        <v>1071</v>
      </c>
      <c r="F19" s="171"/>
    </row>
    <row r="20" spans="1:6" ht="63" x14ac:dyDescent="0.25">
      <c r="A20" s="177" t="s">
        <v>1028</v>
      </c>
      <c r="B20" s="171" t="s">
        <v>1072</v>
      </c>
      <c r="C20" s="171" t="s">
        <v>1066</v>
      </c>
      <c r="D20" s="171" t="s">
        <v>195</v>
      </c>
      <c r="E20" s="171" t="s">
        <v>1071</v>
      </c>
      <c r="F20" s="171"/>
    </row>
    <row r="21" spans="1:6" ht="63" x14ac:dyDescent="0.25">
      <c r="A21" s="177" t="s">
        <v>1029</v>
      </c>
      <c r="B21" s="171" t="s">
        <v>1073</v>
      </c>
      <c r="C21" s="171" t="s">
        <v>1034</v>
      </c>
      <c r="D21" s="171" t="s">
        <v>17</v>
      </c>
      <c r="E21" s="171" t="s">
        <v>1071</v>
      </c>
      <c r="F21" s="171"/>
    </row>
    <row r="22" spans="1:6" ht="15.75" x14ac:dyDescent="0.25">
      <c r="A22" s="172"/>
      <c r="B22" s="171"/>
      <c r="C22" s="171"/>
      <c r="D22" s="171"/>
      <c r="E22" s="171"/>
      <c r="F22" s="171"/>
    </row>
    <row r="23" spans="1:6" ht="15.75" x14ac:dyDescent="0.25">
      <c r="A23" s="172"/>
      <c r="B23" s="171"/>
      <c r="C23" s="171"/>
      <c r="D23" s="171"/>
      <c r="E23" s="171"/>
      <c r="F23" s="171"/>
    </row>
    <row r="24" spans="1:6" ht="15.75" x14ac:dyDescent="0.25">
      <c r="A24" s="172"/>
      <c r="B24" s="171"/>
      <c r="C24" s="171"/>
      <c r="D24" s="171"/>
      <c r="E24" s="171"/>
      <c r="F24" s="171"/>
    </row>
    <row r="25" spans="1:6" ht="15.75" x14ac:dyDescent="0.25">
      <c r="A25" s="172"/>
      <c r="B25" s="171"/>
      <c r="C25" s="171"/>
      <c r="D25" s="171"/>
      <c r="E25" s="171"/>
      <c r="F25" s="171"/>
    </row>
    <row r="26" spans="1:6" ht="15.75" x14ac:dyDescent="0.25">
      <c r="A26" s="172"/>
      <c r="B26" s="171"/>
      <c r="C26" s="171"/>
      <c r="D26" s="171"/>
      <c r="E26" s="171"/>
      <c r="F26" s="171"/>
    </row>
    <row r="27" spans="1:6" ht="15.75" x14ac:dyDescent="0.25">
      <c r="A27" s="172"/>
      <c r="B27" s="171"/>
      <c r="C27" s="171"/>
      <c r="D27" s="171"/>
      <c r="E27" s="171"/>
      <c r="F27" s="171"/>
    </row>
    <row r="28" spans="1:6" ht="15.75" x14ac:dyDescent="0.25">
      <c r="A28" s="172"/>
      <c r="B28" s="171"/>
      <c r="C28" s="171"/>
      <c r="D28" s="171"/>
      <c r="E28" s="171"/>
      <c r="F28" s="171"/>
    </row>
    <row r="29" spans="1:6" ht="15.75" x14ac:dyDescent="0.25">
      <c r="A29" s="172"/>
      <c r="B29" s="171"/>
      <c r="C29" s="171"/>
      <c r="D29" s="171"/>
      <c r="E29" s="171"/>
      <c r="F29" s="17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DS HTX năm 2018</vt:lpstr>
      <vt:lpstr>MAU KEM THEO</vt:lpstr>
      <vt:lpstr>DS HTX 2018 (BC BCH 2018)</vt:lpstr>
      <vt:lpstr>DS xã, phường, thị trấn</vt:lpstr>
      <vt:lpstr>rà soát năm 2018</vt:lpstr>
      <vt:lpstr>DS TL mới 2018</vt:lpstr>
      <vt:lpstr>Sheet1</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2023-07-05T01:48:41Z</cp:lastPrinted>
  <dcterms:created xsi:type="dcterms:W3CDTF">2016-08-19T07:16:28Z</dcterms:created>
  <dcterms:modified xsi:type="dcterms:W3CDTF">2023-07-10T14:17:55Z</dcterms:modified>
</cp:coreProperties>
</file>